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KCE\2016\závod-24-9-2016\new\"/>
    </mc:Choice>
  </mc:AlternateContent>
  <bookViews>
    <workbookView xWindow="0" yWindow="0" windowWidth="19320" windowHeight="9740" tabRatio="809" activeTab="5"/>
  </bookViews>
  <sheets>
    <sheet name="ZZO SUMA" sheetId="5" r:id="rId1"/>
    <sheet name="ZM SUMA" sheetId="10" r:id="rId2"/>
    <sheet name="ZVV 1 SUMA" sheetId="13" r:id="rId3"/>
    <sheet name="ZVV 2 SUMA" sheetId="16" r:id="rId4"/>
    <sheet name="SPR1-3" sheetId="17" r:id="rId5"/>
    <sheet name="obranar" sheetId="19" r:id="rId6"/>
    <sheet name="Sestava kompatibility" sheetId="18" r:id="rId7"/>
  </sheets>
  <definedNames>
    <definedName name="_xlnm.Print_Area" localSheetId="5">obranar!$A$1:$Y$16</definedName>
    <definedName name="_xlnm.Print_Area" localSheetId="1">'ZM SUMA'!$A$1:$U$11</definedName>
    <definedName name="_xlnm.Print_Area" localSheetId="2">'ZVV 1 SUMA'!$A$1:$AE$17</definedName>
    <definedName name="_xlnm.Print_Area" localSheetId="3">'ZVV 2 SUMA'!$A$1:$AE$11</definedName>
    <definedName name="_xlnm.Print_Area" localSheetId="0">'ZZO SUMA'!$A$1:$O$16</definedName>
  </definedNames>
  <calcPr calcId="152511"/>
</workbook>
</file>

<file path=xl/calcChain.xml><?xml version="1.0" encoding="utf-8"?>
<calcChain xmlns="http://schemas.openxmlformats.org/spreadsheetml/2006/main">
  <c r="R8" i="13" l="1"/>
  <c r="R7" i="13"/>
  <c r="AC7" i="13"/>
  <c r="AC8" i="13"/>
  <c r="W16" i="19"/>
  <c r="Q16" i="19"/>
  <c r="K16" i="19"/>
  <c r="X16" i="19" s="1"/>
  <c r="W7" i="19"/>
  <c r="Q7" i="19"/>
  <c r="K7" i="19"/>
  <c r="AE7" i="17"/>
  <c r="X7" i="19" l="1"/>
  <c r="V8" i="17"/>
  <c r="N8" i="17"/>
  <c r="W10" i="19"/>
  <c r="Q10" i="19"/>
  <c r="K10" i="19"/>
  <c r="X10" i="19" l="1"/>
  <c r="W2" i="19"/>
  <c r="Q8" i="19"/>
  <c r="Q15" i="19"/>
  <c r="Q4" i="19"/>
  <c r="Q5" i="19"/>
  <c r="Q14" i="19"/>
  <c r="Q13" i="19"/>
  <c r="Q3" i="19"/>
  <c r="Q9" i="19"/>
  <c r="Q11" i="19"/>
  <c r="Q12" i="19"/>
  <c r="Q6" i="19"/>
  <c r="Q2" i="19"/>
  <c r="K8" i="19"/>
  <c r="K15" i="19"/>
  <c r="K4" i="19"/>
  <c r="K5" i="19"/>
  <c r="K14" i="19"/>
  <c r="K13" i="19"/>
  <c r="K3" i="19"/>
  <c r="K9" i="19"/>
  <c r="K12" i="19"/>
  <c r="K6" i="19"/>
  <c r="K2" i="19"/>
  <c r="AE15" i="17"/>
  <c r="AE14" i="17"/>
  <c r="AE13" i="17"/>
  <c r="AE12" i="17"/>
  <c r="AE11" i="17"/>
  <c r="AE10" i="17"/>
  <c r="AE9" i="17"/>
  <c r="AE4" i="17"/>
  <c r="AE8" i="17"/>
  <c r="AE3" i="17"/>
  <c r="AE6" i="17"/>
  <c r="AE5" i="17"/>
  <c r="AE2" i="17"/>
  <c r="V15" i="17"/>
  <c r="V14" i="17"/>
  <c r="V13" i="17"/>
  <c r="V12" i="17"/>
  <c r="V11" i="17"/>
  <c r="V10" i="17"/>
  <c r="V9" i="17"/>
  <c r="V4" i="17"/>
  <c r="V7" i="17"/>
  <c r="V3" i="17"/>
  <c r="V6" i="17"/>
  <c r="V5" i="17"/>
  <c r="V2" i="17"/>
  <c r="N15" i="17"/>
  <c r="N14" i="17"/>
  <c r="N13" i="17"/>
  <c r="N12" i="17"/>
  <c r="N11" i="17"/>
  <c r="N10" i="17"/>
  <c r="N9" i="17"/>
  <c r="N4" i="17"/>
  <c r="N7" i="17"/>
  <c r="N3" i="17"/>
  <c r="N6" i="17"/>
  <c r="N5" i="17"/>
  <c r="N2" i="17"/>
  <c r="AC11" i="16"/>
  <c r="AC10" i="16"/>
  <c r="AC9" i="16"/>
  <c r="AC8" i="16"/>
  <c r="AC7" i="16"/>
  <c r="AC4" i="16"/>
  <c r="AC6" i="16"/>
  <c r="AC3" i="16"/>
  <c r="AC5" i="16"/>
  <c r="R11" i="16"/>
  <c r="R10" i="16"/>
  <c r="R9" i="16"/>
  <c r="R8" i="16"/>
  <c r="R7" i="16"/>
  <c r="R4" i="16"/>
  <c r="R6" i="16"/>
  <c r="R3" i="16"/>
  <c r="R5" i="16"/>
  <c r="AC2" i="16"/>
  <c r="R2" i="16"/>
  <c r="T2" i="10"/>
  <c r="AC16" i="13"/>
  <c r="AC15" i="13"/>
  <c r="AC14" i="13"/>
  <c r="AC13" i="13"/>
  <c r="AC12" i="13"/>
  <c r="AC11" i="13"/>
  <c r="AC10" i="13"/>
  <c r="AC9" i="13"/>
  <c r="AC5" i="13"/>
  <c r="AC3" i="13"/>
  <c r="AC4" i="13"/>
  <c r="AC6" i="13"/>
  <c r="R6" i="13"/>
  <c r="W8" i="19"/>
  <c r="W15" i="19"/>
  <c r="W4" i="19"/>
  <c r="W5" i="19"/>
  <c r="W14" i="19"/>
  <c r="W13" i="19"/>
  <c r="W3" i="19"/>
  <c r="W9" i="19"/>
  <c r="W11" i="19"/>
  <c r="W12" i="19"/>
  <c r="W6" i="19"/>
  <c r="R2" i="13"/>
  <c r="AC2" i="13"/>
  <c r="AD6" i="13" l="1"/>
  <c r="AD2" i="16"/>
  <c r="AD10" i="16"/>
  <c r="AD6" i="16"/>
  <c r="AD8" i="16"/>
  <c r="AD3" i="16"/>
  <c r="AD2" i="13"/>
  <c r="X3" i="19"/>
  <c r="X2" i="19"/>
  <c r="AD5" i="16"/>
  <c r="AD11" i="16"/>
  <c r="X13" i="19"/>
  <c r="X6" i="19"/>
  <c r="X14" i="19"/>
  <c r="AD4" i="16"/>
  <c r="X5" i="19"/>
  <c r="AD7" i="16"/>
  <c r="X12" i="19"/>
  <c r="X4" i="19"/>
  <c r="X11" i="19"/>
  <c r="X15" i="19"/>
  <c r="AD9" i="16"/>
  <c r="X9" i="19"/>
  <c r="X8" i="19"/>
  <c r="N4" i="5"/>
  <c r="N16" i="5"/>
  <c r="N15" i="5"/>
  <c r="N14" i="5"/>
  <c r="N13" i="5"/>
  <c r="N12" i="5"/>
  <c r="N7" i="5"/>
  <c r="N11" i="5"/>
  <c r="R3" i="13"/>
  <c r="AD3" i="13" s="1"/>
  <c r="M8" i="10"/>
  <c r="AD7" i="13"/>
  <c r="R16" i="13"/>
  <c r="AD16" i="13" s="1"/>
  <c r="R15" i="13"/>
  <c r="AD15" i="13" s="1"/>
  <c r="R14" i="13"/>
  <c r="AD14" i="13" s="1"/>
  <c r="S5" i="10"/>
  <c r="M5" i="10"/>
  <c r="N6" i="5"/>
  <c r="R11" i="13"/>
  <c r="AD11" i="13" s="1"/>
  <c r="S3" i="10"/>
  <c r="M3" i="10"/>
  <c r="S9" i="10"/>
  <c r="M9" i="10"/>
  <c r="M6" i="10"/>
  <c r="S6" i="10"/>
  <c r="M4" i="10"/>
  <c r="S11" i="10"/>
  <c r="M11" i="10"/>
  <c r="S8" i="10"/>
  <c r="S10" i="10"/>
  <c r="M10" i="10"/>
  <c r="S4" i="10"/>
  <c r="S7" i="10"/>
  <c r="M7" i="10"/>
  <c r="R5" i="13"/>
  <c r="AD5" i="13" s="1"/>
  <c r="R9" i="13"/>
  <c r="AD9" i="13" s="1"/>
  <c r="R13" i="13"/>
  <c r="AD13" i="13" s="1"/>
  <c r="R10" i="13"/>
  <c r="AD10" i="13" s="1"/>
  <c r="R4" i="13"/>
  <c r="AD4" i="13" s="1"/>
  <c r="AD8" i="13"/>
  <c r="R12" i="13"/>
  <c r="AD12" i="13" s="1"/>
  <c r="N5" i="5"/>
  <c r="N10" i="5"/>
  <c r="N3" i="5"/>
  <c r="N8" i="5"/>
  <c r="N9" i="5"/>
  <c r="N2" i="5"/>
  <c r="T3" i="10" l="1"/>
  <c r="T8" i="10"/>
  <c r="T5" i="10"/>
  <c r="T7" i="10"/>
  <c r="T11" i="10"/>
  <c r="T4" i="10"/>
  <c r="T6" i="10"/>
  <c r="T10" i="10"/>
  <c r="T9" i="10"/>
</calcChain>
</file>

<file path=xl/sharedStrings.xml><?xml version="1.0" encoding="utf-8"?>
<sst xmlns="http://schemas.openxmlformats.org/spreadsheetml/2006/main" count="417" uniqueCount="200">
  <si>
    <t>STARTOVNÍ ČÍSLO</t>
  </si>
  <si>
    <t>JMÉNO PSOVODA</t>
  </si>
  <si>
    <t>JMÉNO PSA</t>
  </si>
  <si>
    <t>PLEMENO</t>
  </si>
  <si>
    <t xml:space="preserve">přivolání psa </t>
  </si>
  <si>
    <t>aport volný</t>
  </si>
  <si>
    <t>vyštěkání pomocníka</t>
  </si>
  <si>
    <t>prohlídka a výslech</t>
  </si>
  <si>
    <t>CELKEM</t>
  </si>
  <si>
    <t>CELKOVÉ POŘADÍ</t>
  </si>
  <si>
    <t>sedni lehni vstaň</t>
  </si>
  <si>
    <t>označení pomocníka</t>
  </si>
  <si>
    <t>prohlídka</t>
  </si>
  <si>
    <t>pouštění</t>
  </si>
  <si>
    <t xml:space="preserve">dlouhodobé odložení </t>
  </si>
  <si>
    <t xml:space="preserve">chůze na vodítku </t>
  </si>
  <si>
    <t xml:space="preserve">chůze bez vodítka </t>
  </si>
  <si>
    <t>POSLUŠNOST</t>
  </si>
  <si>
    <t>ZKO</t>
  </si>
  <si>
    <t>dlouhodobé odložení</t>
  </si>
  <si>
    <t>OBRANA</t>
  </si>
  <si>
    <t>průzkum terénu</t>
  </si>
  <si>
    <t>přepadení psovoda</t>
  </si>
  <si>
    <t>zadržení pomocníka</t>
  </si>
  <si>
    <t>zkouška odvahy</t>
  </si>
  <si>
    <t>odložení za pochodu</t>
  </si>
  <si>
    <t>štěkání</t>
  </si>
  <si>
    <t>skok vysoký</t>
  </si>
  <si>
    <t>skok šplhem</t>
  </si>
  <si>
    <t>kladina nízká</t>
  </si>
  <si>
    <t>výslech</t>
  </si>
  <si>
    <t>útok na psa</t>
  </si>
  <si>
    <t>aport skokem</t>
  </si>
  <si>
    <t>plížení</t>
  </si>
  <si>
    <t>kladina vysoká</t>
  </si>
  <si>
    <t>vysílání psa</t>
  </si>
  <si>
    <t>doprovod</t>
  </si>
  <si>
    <t xml:space="preserve"> </t>
  </si>
  <si>
    <t>pohlaví</t>
  </si>
  <si>
    <t>ovladatelnost na vodítku</t>
  </si>
  <si>
    <t>sedni, lehni na vodítku</t>
  </si>
  <si>
    <t>za pochodu odl.vleže</t>
  </si>
  <si>
    <t>Celkem body</t>
  </si>
  <si>
    <t>Pořadí</t>
  </si>
  <si>
    <t>NO</t>
  </si>
  <si>
    <t>F</t>
  </si>
  <si>
    <t>Lety</t>
  </si>
  <si>
    <t>RTW</t>
  </si>
  <si>
    <t>P</t>
  </si>
  <si>
    <t>SBT</t>
  </si>
  <si>
    <t xml:space="preserve">KATEGORIE </t>
  </si>
  <si>
    <t>Vanžurová</t>
  </si>
  <si>
    <t>Alena</t>
  </si>
  <si>
    <t>Winner z Gargamellu</t>
  </si>
  <si>
    <t>Sestava kompatibility pro startovka-zavod.xls</t>
  </si>
  <si>
    <t>Spustit: 02.09.2016 19:59</t>
  </si>
  <si>
    <t>Pokud se sešit uloží v některém starším formátu souborů nebo pokud se otevře v některé starší verzi aplikace Microsoft Excel, nebudou uvedené funkce dostupné.</t>
  </si>
  <si>
    <t>Významná ztráta funkčnosti</t>
  </si>
  <si>
    <t>Počet výskytů</t>
  </si>
  <si>
    <t>Verze</t>
  </si>
  <si>
    <t>Tento sešit obsahuje oblast sloučení dat s odkazy na buňky mimo limity řádků a sloupců ve vybraném formátu souboru. Odkazy vzorců na data v této oblasti budou upraveny a pravděpodobně se nezobrazí správně v dřívější verzi aplikace Excel.</t>
  </si>
  <si>
    <t>Excel 97–2003</t>
  </si>
  <si>
    <t>Urxová</t>
  </si>
  <si>
    <t>Michaela</t>
  </si>
  <si>
    <t>Jessie bez PP</t>
  </si>
  <si>
    <t>BOC</t>
  </si>
  <si>
    <t>Hořovice</t>
  </si>
  <si>
    <t>Pituchová</t>
  </si>
  <si>
    <t>Markéta</t>
  </si>
  <si>
    <t>Hammer Kazibe</t>
  </si>
  <si>
    <t>RTW klub</t>
  </si>
  <si>
    <t>Barbora</t>
  </si>
  <si>
    <t>Bad Kazibe</t>
  </si>
  <si>
    <t>ovl.psa před zákrokem</t>
  </si>
  <si>
    <t>zákrok psa</t>
  </si>
  <si>
    <t>PŘEPAD PŘI POCHŮZCE</t>
  </si>
  <si>
    <t>orientace při zákroku</t>
  </si>
  <si>
    <t>reakce psa na odhoz.předm</t>
  </si>
  <si>
    <t>boční doprovod</t>
  </si>
  <si>
    <t>HLADKÉ ZADRŽENÍ</t>
  </si>
  <si>
    <t>provedení zákroku</t>
  </si>
  <si>
    <t>střežení</t>
  </si>
  <si>
    <t>KONTROLNÍ ZADRŽENÍ NA 150 M</t>
  </si>
  <si>
    <t>Obrana SPr1</t>
  </si>
  <si>
    <t>Obrana SPr2</t>
  </si>
  <si>
    <t>Obrana SPr3</t>
  </si>
  <si>
    <t>vyhledání figuranta</t>
  </si>
  <si>
    <t>vystavení a vyštěkání figuranta</t>
  </si>
  <si>
    <t>pokus o útěk</t>
  </si>
  <si>
    <t>obrana při hlídání</t>
  </si>
  <si>
    <t>útok na psa z pohybu</t>
  </si>
  <si>
    <t>zadní doprovod</t>
  </si>
  <si>
    <t>přepad psa při doprovodu</t>
  </si>
  <si>
    <t>SPr1</t>
  </si>
  <si>
    <t xml:space="preserve">zadní doprovod </t>
  </si>
  <si>
    <t>přepad při doprovodu</t>
  </si>
  <si>
    <t>Sekerová</t>
  </si>
  <si>
    <t>Radka</t>
  </si>
  <si>
    <t>Bergil Bohemia Kasai</t>
  </si>
  <si>
    <t>Benátky/Jizerou</t>
  </si>
  <si>
    <t>Cihelková</t>
  </si>
  <si>
    <t>Vladimíra</t>
  </si>
  <si>
    <t>Indiana Gloria Leones</t>
  </si>
  <si>
    <t>KS</t>
  </si>
  <si>
    <t>KK Dux Český Brod</t>
  </si>
  <si>
    <t>Black Berry Kazibe</t>
  </si>
  <si>
    <t>Fialová</t>
  </si>
  <si>
    <t>Zuzana</t>
  </si>
  <si>
    <t>Anthony Hop Skins Zamunda</t>
  </si>
  <si>
    <t>BCCCZ</t>
  </si>
  <si>
    <t>Štarková</t>
  </si>
  <si>
    <t>Mirka</t>
  </si>
  <si>
    <t>Mona Lisa z Trojmezí</t>
  </si>
  <si>
    <t>ČKNO</t>
  </si>
  <si>
    <t>Daňková</t>
  </si>
  <si>
    <t>Garibald Jitřní Hvězda</t>
  </si>
  <si>
    <t>Beroun</t>
  </si>
  <si>
    <t>Ráž</t>
  </si>
  <si>
    <t>Karel</t>
  </si>
  <si>
    <t>Ambra Carlos Bohemia</t>
  </si>
  <si>
    <t>DOB</t>
  </si>
  <si>
    <t>Vaněk</t>
  </si>
  <si>
    <t>Roman</t>
  </si>
  <si>
    <t>Lady ze Zlaťáku</t>
  </si>
  <si>
    <t>Janovská</t>
  </si>
  <si>
    <t>Jiřina</t>
  </si>
  <si>
    <t>Ajša Poli dobrý psík</t>
  </si>
  <si>
    <t>Garibald Jitřní hvězda</t>
  </si>
  <si>
    <t>Filípková</t>
  </si>
  <si>
    <t>Julie</t>
  </si>
  <si>
    <t>BOM</t>
  </si>
  <si>
    <t>Karlštejn</t>
  </si>
  <si>
    <t>Hostivař</t>
  </si>
  <si>
    <t>Kateřina</t>
  </si>
  <si>
    <t>Mayer</t>
  </si>
  <si>
    <t>Pavel</t>
  </si>
  <si>
    <t>Django bez PP</t>
  </si>
  <si>
    <t>Nadějkov</t>
  </si>
  <si>
    <t>Bělohradská</t>
  </si>
  <si>
    <t>Diana</t>
  </si>
  <si>
    <t>Aligátor Fire Fox Kapanga</t>
  </si>
  <si>
    <t>Sahara Podlešín</t>
  </si>
  <si>
    <t>SPr3</t>
  </si>
  <si>
    <t>Janeba</t>
  </si>
  <si>
    <t>René</t>
  </si>
  <si>
    <t>Fantagira z Granátové zahrady</t>
  </si>
  <si>
    <t xml:space="preserve">Janeba </t>
  </si>
  <si>
    <t>Fantagira z Granátové zahr.</t>
  </si>
  <si>
    <t>Kat Jiř-Moch</t>
  </si>
  <si>
    <t>Šonský</t>
  </si>
  <si>
    <t>Artur Nokafi</t>
  </si>
  <si>
    <t>Mělník - Mlazice</t>
  </si>
  <si>
    <t>Kostíková</t>
  </si>
  <si>
    <t>Aneta</t>
  </si>
  <si>
    <t>Domingo z Granátové zahrady</t>
  </si>
  <si>
    <t>Beran</t>
  </si>
  <si>
    <t>Petr</t>
  </si>
  <si>
    <t>Wendy z Lipé Moravia-Axa</t>
  </si>
  <si>
    <t>Smejkalová</t>
  </si>
  <si>
    <t>Aurinia ze Slunečného útesu</t>
  </si>
  <si>
    <t>CHI</t>
  </si>
  <si>
    <t>Queen z Třebaňského údolí</t>
  </si>
  <si>
    <t xml:space="preserve">Poživil </t>
  </si>
  <si>
    <t>Josef</t>
  </si>
  <si>
    <t>Bolf ELZET</t>
  </si>
  <si>
    <t>Poživilová</t>
  </si>
  <si>
    <t>Libuše</t>
  </si>
  <si>
    <t>Cira ELZET</t>
  </si>
  <si>
    <t>Komedová</t>
  </si>
  <si>
    <t>Yasper von Erikson</t>
  </si>
  <si>
    <t>AT</t>
  </si>
  <si>
    <t>Kostelec nad Labem</t>
  </si>
  <si>
    <t>Slabochová</t>
  </si>
  <si>
    <t>Ivana</t>
  </si>
  <si>
    <t>Zbraslav</t>
  </si>
  <si>
    <t>Kasl</t>
  </si>
  <si>
    <t>Vladimír</t>
  </si>
  <si>
    <t>Xanto z Gargamellu</t>
  </si>
  <si>
    <t xml:space="preserve">Beran </t>
  </si>
  <si>
    <t>Wendy z Lipé Moravia (Axa)</t>
  </si>
  <si>
    <t>Kraibichová</t>
  </si>
  <si>
    <t>Ilona</t>
  </si>
  <si>
    <t>Fiffy Majorův háj</t>
  </si>
  <si>
    <t>Adamcová</t>
  </si>
  <si>
    <t>Petra</t>
  </si>
  <si>
    <t>Cink ze Six-Bau</t>
  </si>
  <si>
    <t>KCHBO</t>
  </si>
  <si>
    <t>Damian Kazibe</t>
  </si>
  <si>
    <t xml:space="preserve">Berková </t>
  </si>
  <si>
    <t>Nick Eso Bonatom</t>
  </si>
  <si>
    <t>KSBTCZ</t>
  </si>
  <si>
    <t>Achilles Rottgill</t>
  </si>
  <si>
    <t>Berková</t>
  </si>
  <si>
    <t>Max bez PP</t>
  </si>
  <si>
    <t>KŘ</t>
  </si>
  <si>
    <t>KCHBOCZ</t>
  </si>
  <si>
    <t>Damian  Kazibe</t>
  </si>
  <si>
    <t>Qery z Daskonu</t>
  </si>
  <si>
    <t>Bonny z Vendryňského dvora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</si>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</sst>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\ _K_č"/>
    <numFmt numFmtId="165" formatCode="0.0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0"/>
      <color indexed="56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i/>
      <sz val="8"/>
      <name val="Arial CE"/>
      <charset val="238"/>
    </font>
    <font>
      <strike/>
      <sz val="10"/>
      <name val="Arial CE"/>
      <charset val="238"/>
    </font>
    <font>
      <b/>
      <sz val="10"/>
      <color indexed="63"/>
      <name val="Tahoma"/>
      <family val="2"/>
      <charset val="238"/>
    </font>
    <font>
      <sz val="8"/>
      <name val="Arial CE"/>
      <charset val="238"/>
    </font>
    <font>
      <b/>
      <sz val="10"/>
      <name val="Tahoma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b/>
      <sz val="8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21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 diagonalUp="1" diagonalDown="1"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ck">
        <color indexed="64"/>
      </diagonal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vertical="top" textRotation="255"/>
    </xf>
    <xf numFmtId="0" fontId="3" fillId="2" borderId="11" xfId="0" applyFont="1" applyFill="1" applyBorder="1" applyAlignment="1">
      <alignment vertical="top" textRotation="255"/>
    </xf>
    <xf numFmtId="0" fontId="3" fillId="2" borderId="12" xfId="0" applyFont="1" applyFill="1" applyBorder="1" applyAlignment="1">
      <alignment vertical="top" textRotation="255"/>
    </xf>
    <xf numFmtId="0" fontId="3" fillId="2" borderId="13" xfId="0" applyFont="1" applyFill="1" applyBorder="1" applyAlignment="1">
      <alignment vertical="top" textRotation="255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top" textRotation="255"/>
    </xf>
    <xf numFmtId="0" fontId="2" fillId="2" borderId="19" xfId="0" applyFont="1" applyFill="1" applyBorder="1" applyAlignment="1">
      <alignment vertical="top" textRotation="255"/>
    </xf>
    <xf numFmtId="0" fontId="2" fillId="2" borderId="20" xfId="0" applyFont="1" applyFill="1" applyBorder="1" applyAlignment="1">
      <alignment vertical="top" textRotation="255"/>
    </xf>
    <xf numFmtId="0" fontId="0" fillId="2" borderId="21" xfId="0" applyFill="1" applyBorder="1"/>
    <xf numFmtId="0" fontId="0" fillId="2" borderId="22" xfId="0" applyFill="1" applyBorder="1"/>
    <xf numFmtId="164" fontId="2" fillId="2" borderId="23" xfId="0" applyNumberFormat="1" applyFont="1" applyFill="1" applyBorder="1" applyAlignment="1">
      <alignment vertical="top" textRotation="255"/>
    </xf>
    <xf numFmtId="164" fontId="2" fillId="2" borderId="24" xfId="0" applyNumberFormat="1" applyFont="1" applyFill="1" applyBorder="1" applyAlignment="1">
      <alignment horizontal="right" vertical="justify" textRotation="255"/>
    </xf>
    <xf numFmtId="0" fontId="0" fillId="2" borderId="25" xfId="0" applyFill="1" applyBorder="1"/>
    <xf numFmtId="0" fontId="0" fillId="2" borderId="26" xfId="0" applyFill="1" applyBorder="1"/>
    <xf numFmtId="0" fontId="2" fillId="3" borderId="27" xfId="0" applyFont="1" applyFill="1" applyBorder="1" applyAlignment="1">
      <alignment vertical="top" textRotation="255"/>
    </xf>
    <xf numFmtId="0" fontId="2" fillId="3" borderId="2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top" textRotation="255"/>
    </xf>
    <xf numFmtId="0" fontId="2" fillId="4" borderId="30" xfId="0" applyFont="1" applyFill="1" applyBorder="1" applyAlignment="1">
      <alignment vertical="top" textRotation="255"/>
    </xf>
    <xf numFmtId="0" fontId="2" fillId="4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16" fontId="0" fillId="0" borderId="0" xfId="0" applyNumberFormat="1"/>
    <xf numFmtId="0" fontId="2" fillId="3" borderId="29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vertical="top" textRotation="255"/>
    </xf>
    <xf numFmtId="0" fontId="6" fillId="0" borderId="4" xfId="0" applyFont="1" applyBorder="1" applyAlignment="1">
      <alignment horizontal="left"/>
    </xf>
    <xf numFmtId="0" fontId="0" fillId="2" borderId="1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43" xfId="0" applyBorder="1"/>
    <xf numFmtId="0" fontId="2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3" fontId="0" fillId="0" borderId="0" xfId="1" applyFont="1"/>
    <xf numFmtId="0" fontId="5" fillId="4" borderId="4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textRotation="255"/>
    </xf>
    <xf numFmtId="0" fontId="0" fillId="2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textRotation="255"/>
    </xf>
    <xf numFmtId="0" fontId="1" fillId="2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top" textRotation="255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top" textRotation="255"/>
    </xf>
    <xf numFmtId="0" fontId="0" fillId="2" borderId="48" xfId="0" applyFill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/>
    <xf numFmtId="0" fontId="2" fillId="0" borderId="5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2" borderId="10" xfId="0" applyFont="1" applyFill="1" applyBorder="1" applyAlignment="1">
      <alignment vertical="top" textRotation="255"/>
    </xf>
    <xf numFmtId="0" fontId="8" fillId="2" borderId="12" xfId="0" applyFont="1" applyFill="1" applyBorder="1" applyAlignment="1">
      <alignment vertical="top" textRotation="255"/>
    </xf>
    <xf numFmtId="0" fontId="2" fillId="0" borderId="1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" fillId="5" borderId="60" xfId="0" applyFont="1" applyFill="1" applyBorder="1" applyAlignment="1">
      <alignment vertical="top" textRotation="255"/>
    </xf>
    <xf numFmtId="0" fontId="2" fillId="5" borderId="31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Border="1"/>
    <xf numFmtId="0" fontId="9" fillId="0" borderId="0" xfId="0" applyFo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4" xfId="0" applyBorder="1"/>
    <xf numFmtId="0" fontId="0" fillId="2" borderId="65" xfId="0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2" borderId="32" xfId="0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9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67" xfId="0" applyFont="1" applyFill="1" applyBorder="1" applyAlignment="1">
      <alignment vertical="top" textRotation="255"/>
    </xf>
    <xf numFmtId="0" fontId="2" fillId="4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top" textRotation="255"/>
    </xf>
    <xf numFmtId="0" fontId="3" fillId="2" borderId="19" xfId="0" applyFont="1" applyFill="1" applyBorder="1" applyAlignment="1">
      <alignment vertical="top" textRotation="255"/>
    </xf>
    <xf numFmtId="0" fontId="3" fillId="2" borderId="18" xfId="0" applyFont="1" applyFill="1" applyBorder="1" applyAlignment="1">
      <alignment vertical="top" textRotation="255"/>
    </xf>
    <xf numFmtId="0" fontId="3" fillId="2" borderId="70" xfId="0" applyFont="1" applyFill="1" applyBorder="1" applyAlignment="1">
      <alignment vertical="top" textRotation="255"/>
    </xf>
    <xf numFmtId="0" fontId="2" fillId="3" borderId="69" xfId="0" applyFont="1" applyFill="1" applyBorder="1" applyAlignment="1">
      <alignment vertical="top" textRotation="255"/>
    </xf>
    <xf numFmtId="0" fontId="2" fillId="3" borderId="71" xfId="0" applyFont="1" applyFill="1" applyBorder="1" applyAlignment="1">
      <alignment vertical="top" textRotation="255"/>
    </xf>
    <xf numFmtId="0" fontId="2" fillId="3" borderId="72" xfId="0" applyFont="1" applyFill="1" applyBorder="1" applyAlignment="1">
      <alignment vertical="top" textRotation="255"/>
    </xf>
    <xf numFmtId="0" fontId="2" fillId="3" borderId="73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vertical="top" textRotation="255"/>
    </xf>
    <xf numFmtId="0" fontId="0" fillId="0" borderId="0" xfId="0" applyFont="1"/>
    <xf numFmtId="0" fontId="0" fillId="6" borderId="76" xfId="0" applyFill="1" applyBorder="1" applyAlignment="1">
      <alignment vertical="top" textRotation="255"/>
    </xf>
    <xf numFmtId="0" fontId="0" fillId="6" borderId="18" xfId="0" applyFill="1" applyBorder="1" applyAlignment="1">
      <alignment vertical="top" textRotation="255"/>
    </xf>
    <xf numFmtId="0" fontId="11" fillId="6" borderId="18" xfId="0" applyFont="1" applyFill="1" applyBorder="1" applyAlignment="1">
      <alignment vertical="top" textRotation="255"/>
    </xf>
    <xf numFmtId="1" fontId="0" fillId="6" borderId="51" xfId="0" applyNumberFormat="1" applyFill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7" xfId="0" applyNumberFormat="1" applyBorder="1" applyAlignment="1">
      <alignment vertical="top" wrapText="1"/>
    </xf>
    <xf numFmtId="0" fontId="0" fillId="0" borderId="78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8" xfId="0" applyNumberFormat="1" applyBorder="1" applyAlignment="1">
      <alignment horizontal="center" vertical="top" wrapText="1"/>
    </xf>
    <xf numFmtId="0" fontId="0" fillId="0" borderId="79" xfId="0" applyNumberFormat="1" applyBorder="1" applyAlignment="1">
      <alignment horizontal="center" vertical="top" wrapText="1"/>
    </xf>
    <xf numFmtId="0" fontId="0" fillId="0" borderId="0" xfId="0" applyFill="1"/>
    <xf numFmtId="0" fontId="0" fillId="6" borderId="0" xfId="0" applyFill="1"/>
    <xf numFmtId="0" fontId="4" fillId="7" borderId="7" xfId="0" applyFont="1" applyFill="1" applyBorder="1" applyAlignment="1">
      <alignment horizontal="center" vertical="center" textRotation="255"/>
    </xf>
    <xf numFmtId="0" fontId="13" fillId="2" borderId="12" xfId="0" applyFont="1" applyFill="1" applyBorder="1" applyAlignment="1">
      <alignment vertical="top" textRotation="255"/>
    </xf>
    <xf numFmtId="0" fontId="13" fillId="2" borderId="11" xfId="0" applyFont="1" applyFill="1" applyBorder="1" applyAlignment="1">
      <alignment vertical="top" textRotation="255"/>
    </xf>
    <xf numFmtId="0" fontId="14" fillId="0" borderId="80" xfId="0" applyFont="1" applyFill="1" applyBorder="1" applyAlignment="1">
      <alignment vertical="top" textRotation="255"/>
    </xf>
    <xf numFmtId="0" fontId="14" fillId="0" borderId="12" xfId="0" applyFont="1" applyFill="1" applyBorder="1" applyAlignment="1">
      <alignment vertical="top" textRotation="255"/>
    </xf>
    <xf numFmtId="0" fontId="15" fillId="3" borderId="24" xfId="0" applyFont="1" applyFill="1" applyBorder="1" applyAlignment="1">
      <alignment vertical="top" textRotation="255"/>
    </xf>
    <xf numFmtId="0" fontId="2" fillId="9" borderId="18" xfId="0" applyFont="1" applyFill="1" applyBorder="1" applyAlignment="1">
      <alignment vertical="top" textRotation="255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8" borderId="18" xfId="0" applyFont="1" applyFill="1" applyBorder="1" applyAlignment="1">
      <alignment vertical="top" textRotation="255"/>
    </xf>
    <xf numFmtId="0" fontId="2" fillId="8" borderId="29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top" textRotation="255"/>
    </xf>
    <xf numFmtId="1" fontId="4" fillId="0" borderId="7" xfId="0" applyNumberFormat="1" applyFont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>
      <alignment vertical="top"/>
    </xf>
    <xf numFmtId="0" fontId="2" fillId="10" borderId="27" xfId="0" applyFont="1" applyFill="1" applyBorder="1" applyAlignment="1">
      <alignment vertical="top" textRotation="255"/>
    </xf>
    <xf numFmtId="0" fontId="2" fillId="10" borderId="28" xfId="0" applyFont="1" applyFill="1" applyBorder="1" applyAlignment="1">
      <alignment horizontal="center" vertical="center"/>
    </xf>
    <xf numFmtId="0" fontId="4" fillId="10" borderId="7" xfId="0" applyFont="1" applyFill="1" applyBorder="1" applyAlignment="1">
      <alignment horizontal="center" vertical="center" textRotation="255"/>
    </xf>
    <xf numFmtId="0" fontId="4" fillId="10" borderId="7" xfId="0" applyFont="1" applyFill="1" applyBorder="1" applyAlignment="1">
      <alignment horizontal="center" vertical="center"/>
    </xf>
    <xf numFmtId="0" fontId="0" fillId="2" borderId="81" xfId="0" applyFill="1" applyBorder="1"/>
    <xf numFmtId="0" fontId="0" fillId="2" borderId="0" xfId="0" applyFill="1" applyBorder="1"/>
    <xf numFmtId="0" fontId="0" fillId="2" borderId="82" xfId="0" applyFill="1" applyBorder="1"/>
    <xf numFmtId="0" fontId="0" fillId="2" borderId="8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3" borderId="83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52" xfId="0" applyBorder="1"/>
    <xf numFmtId="0" fontId="0" fillId="0" borderId="15" xfId="0" applyBorder="1" applyAlignment="1">
      <alignment horizontal="left"/>
    </xf>
    <xf numFmtId="1" fontId="0" fillId="6" borderId="85" xfId="0" applyNumberFormat="1" applyFill="1" applyBorder="1" applyAlignment="1">
      <alignment horizontal="center" vertical="center"/>
    </xf>
    <xf numFmtId="0" fontId="2" fillId="3" borderId="86" xfId="0" applyFont="1" applyFill="1" applyBorder="1" applyAlignment="1">
      <alignment horizontal="center" vertical="center"/>
    </xf>
    <xf numFmtId="0" fontId="2" fillId="3" borderId="87" xfId="0" applyFont="1" applyFill="1" applyBorder="1" applyAlignment="1">
      <alignment horizontal="center" vertical="center"/>
    </xf>
    <xf numFmtId="0" fontId="2" fillId="3" borderId="88" xfId="0" applyFont="1" applyFill="1" applyBorder="1" applyAlignment="1">
      <alignment horizontal="center" vertical="center"/>
    </xf>
    <xf numFmtId="1" fontId="0" fillId="6" borderId="47" xfId="0" applyNumberFormat="1" applyFill="1" applyBorder="1" applyAlignment="1">
      <alignment horizontal="center" vertical="center"/>
    </xf>
    <xf numFmtId="1" fontId="0" fillId="6" borderId="21" xfId="0" applyNumberForma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/>
    </xf>
    <xf numFmtId="0" fontId="2" fillId="0" borderId="91" xfId="0" applyFont="1" applyBorder="1" applyAlignment="1">
      <alignment horizontal="center" vertical="center"/>
    </xf>
    <xf numFmtId="0" fontId="0" fillId="2" borderId="92" xfId="0" applyFill="1" applyBorder="1" applyAlignment="1">
      <alignment horizont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93" xfId="0" applyFont="1" applyFill="1" applyBorder="1" applyAlignment="1">
      <alignment horizontal="center" vertical="center"/>
    </xf>
    <xf numFmtId="0" fontId="2" fillId="3" borderId="9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5" xfId="0" applyNumberFormat="1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3" borderId="95" xfId="0" applyNumberFormat="1" applyFont="1" applyFill="1" applyBorder="1" applyAlignment="1">
      <alignment horizontal="center" vertical="center"/>
    </xf>
    <xf numFmtId="0" fontId="2" fillId="9" borderId="58" xfId="0" applyNumberFormat="1" applyFont="1" applyFill="1" applyBorder="1" applyAlignment="1">
      <alignment horizontal="center" vertical="center"/>
    </xf>
    <xf numFmtId="0" fontId="2" fillId="4" borderId="9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2" fillId="3" borderId="99" xfId="0" applyFont="1" applyFill="1" applyBorder="1" applyAlignment="1">
      <alignment horizontal="center" vertical="center"/>
    </xf>
    <xf numFmtId="0" fontId="2" fillId="3" borderId="90" xfId="0" applyFont="1" applyFill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49" xfId="0" applyNumberFormat="1" applyFont="1" applyFill="1" applyBorder="1" applyAlignment="1">
      <alignment horizontal="center" vertical="center"/>
    </xf>
    <xf numFmtId="0" fontId="0" fillId="2" borderId="98" xfId="0" applyNumberForma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2" fillId="0" borderId="98" xfId="0" applyNumberFormat="1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vertical="top" textRotation="255"/>
    </xf>
    <xf numFmtId="0" fontId="2" fillId="3" borderId="99" xfId="0" applyNumberFormat="1" applyFont="1" applyFill="1" applyBorder="1" applyAlignment="1">
      <alignment horizontal="center" vertical="center"/>
    </xf>
    <xf numFmtId="0" fontId="2" fillId="9" borderId="99" xfId="0" applyNumberFormat="1" applyFont="1" applyFill="1" applyBorder="1" applyAlignment="1">
      <alignment horizontal="center" vertical="center"/>
    </xf>
    <xf numFmtId="0" fontId="2" fillId="3" borderId="90" xfId="0" applyNumberFormat="1" applyFont="1" applyFill="1" applyBorder="1" applyAlignment="1">
      <alignment horizontal="center" vertical="center"/>
    </xf>
    <xf numFmtId="0" fontId="2" fillId="9" borderId="90" xfId="0" applyNumberFormat="1" applyFont="1" applyFill="1" applyBorder="1" applyAlignment="1">
      <alignment horizontal="center" vertical="center"/>
    </xf>
    <xf numFmtId="0" fontId="2" fillId="3" borderId="100" xfId="0" applyNumberFormat="1" applyFont="1" applyFill="1" applyBorder="1" applyAlignment="1">
      <alignment horizontal="center" vertical="center"/>
    </xf>
    <xf numFmtId="0" fontId="2" fillId="9" borderId="100" xfId="0" applyNumberFormat="1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4" fillId="4" borderId="89" xfId="0" applyFont="1" applyFill="1" applyBorder="1" applyAlignment="1">
      <alignment horizontal="center" vertical="center"/>
    </xf>
    <xf numFmtId="0" fontId="4" fillId="5" borderId="89" xfId="0" applyFont="1" applyFill="1" applyBorder="1" applyAlignment="1">
      <alignment horizontal="center" vertical="center"/>
    </xf>
    <xf numFmtId="0" fontId="4" fillId="4" borderId="90" xfId="0" applyFont="1" applyFill="1" applyBorder="1" applyAlignment="1">
      <alignment horizontal="center" vertical="center"/>
    </xf>
    <xf numFmtId="0" fontId="4" fillId="5" borderId="90" xfId="0" applyFont="1" applyFill="1" applyBorder="1" applyAlignment="1">
      <alignment horizontal="center" vertical="center"/>
    </xf>
    <xf numFmtId="0" fontId="4" fillId="4" borderId="91" xfId="0" applyFont="1" applyFill="1" applyBorder="1" applyAlignment="1">
      <alignment horizontal="center" vertical="center"/>
    </xf>
    <xf numFmtId="0" fontId="4" fillId="5" borderId="91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2" fillId="2" borderId="54" xfId="0" applyNumberFormat="1" applyFont="1" applyFill="1" applyBorder="1" applyAlignment="1">
      <alignment horizontal="center" vertical="center"/>
    </xf>
    <xf numFmtId="0" fontId="2" fillId="7" borderId="94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vertical="top" textRotation="255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8" xfId="0" applyBorder="1" applyAlignment="1"/>
    <xf numFmtId="0" fontId="0" fillId="0" borderId="38" xfId="0" applyBorder="1" applyAlignment="1">
      <alignment vertical="center"/>
    </xf>
    <xf numFmtId="0" fontId="0" fillId="0" borderId="38" xfId="0" applyBorder="1"/>
    <xf numFmtId="0" fontId="0" fillId="0" borderId="42" xfId="0" applyBorder="1"/>
    <xf numFmtId="0" fontId="0" fillId="0" borderId="32" xfId="0" applyBorder="1" applyAlignment="1">
      <alignment horizontal="left"/>
    </xf>
    <xf numFmtId="1" fontId="4" fillId="0" borderId="102" xfId="0" applyNumberFormat="1" applyFont="1" applyBorder="1" applyAlignment="1">
      <alignment horizontal="center" vertical="center"/>
    </xf>
    <xf numFmtId="1" fontId="4" fillId="7" borderId="102" xfId="0" applyNumberFormat="1" applyFont="1" applyFill="1" applyBorder="1" applyAlignment="1">
      <alignment horizontal="center" vertical="center"/>
    </xf>
    <xf numFmtId="1" fontId="2" fillId="7" borderId="103" xfId="0" applyNumberFormat="1" applyFont="1" applyFill="1" applyBorder="1" applyAlignment="1">
      <alignment horizontal="center" vertical="center"/>
    </xf>
    <xf numFmtId="1" fontId="2" fillId="3" borderId="99" xfId="0" applyNumberFormat="1" applyFont="1" applyFill="1" applyBorder="1" applyAlignment="1">
      <alignment vertical="top"/>
    </xf>
    <xf numFmtId="1" fontId="2" fillId="4" borderId="99" xfId="0" applyNumberFormat="1" applyFont="1" applyFill="1" applyBorder="1" applyAlignment="1">
      <alignment vertical="top" textRotation="255"/>
    </xf>
    <xf numFmtId="1" fontId="2" fillId="7" borderId="9" xfId="0" applyNumberFormat="1" applyFont="1" applyFill="1" applyBorder="1" applyAlignment="1">
      <alignment horizontal="center" vertical="center"/>
    </xf>
    <xf numFmtId="1" fontId="2" fillId="3" borderId="90" xfId="0" applyNumberFormat="1" applyFont="1" applyFill="1" applyBorder="1" applyAlignment="1">
      <alignment vertical="top"/>
    </xf>
    <xf numFmtId="1" fontId="2" fillId="4" borderId="90" xfId="0" applyNumberFormat="1" applyFont="1" applyFill="1" applyBorder="1" applyAlignment="1">
      <alignment vertical="top" textRotation="255"/>
    </xf>
    <xf numFmtId="1" fontId="2" fillId="7" borderId="104" xfId="0" applyNumberFormat="1" applyFont="1" applyFill="1" applyBorder="1" applyAlignment="1">
      <alignment horizontal="center" vertical="center"/>
    </xf>
    <xf numFmtId="1" fontId="2" fillId="3" borderId="100" xfId="0" applyNumberFormat="1" applyFont="1" applyFill="1" applyBorder="1" applyAlignment="1">
      <alignment vertical="top"/>
    </xf>
    <xf numFmtId="1" fontId="2" fillId="4" borderId="100" xfId="0" applyNumberFormat="1" applyFont="1" applyFill="1" applyBorder="1" applyAlignment="1">
      <alignment vertical="top" textRotation="255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2" xfId="0" applyFont="1" applyBorder="1" applyAlignment="1">
      <alignment horizontal="left" vertical="center"/>
    </xf>
    <xf numFmtId="0" fontId="2" fillId="0" borderId="10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9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98" xfId="0" applyFont="1" applyFill="1" applyBorder="1" applyAlignment="1">
      <alignment horizontal="center" vertical="center"/>
    </xf>
    <xf numFmtId="1" fontId="0" fillId="6" borderId="106" xfId="0" applyNumberFormat="1" applyFill="1" applyBorder="1" applyAlignment="1">
      <alignment horizontal="center" vertical="center"/>
    </xf>
    <xf numFmtId="0" fontId="2" fillId="11" borderId="90" xfId="0" applyFont="1" applyFill="1" applyBorder="1" applyAlignment="1">
      <alignment horizontal="center" vertical="center"/>
    </xf>
    <xf numFmtId="0" fontId="0" fillId="12" borderId="89" xfId="0" applyFill="1" applyBorder="1" applyAlignment="1">
      <alignment horizontal="center"/>
    </xf>
    <xf numFmtId="0" fontId="0" fillId="0" borderId="4" xfId="0" applyFill="1" applyBorder="1"/>
    <xf numFmtId="0" fontId="0" fillId="0" borderId="49" xfId="0" applyBorder="1"/>
    <xf numFmtId="0" fontId="0" fillId="0" borderId="5" xfId="0" applyBorder="1"/>
    <xf numFmtId="0" fontId="0" fillId="0" borderId="5" xfId="0" applyFill="1" applyBorder="1"/>
    <xf numFmtId="0" fontId="0" fillId="0" borderId="49" xfId="0" applyFill="1" applyBorder="1"/>
    <xf numFmtId="0" fontId="2" fillId="4" borderId="99" xfId="0" applyFont="1" applyFill="1" applyBorder="1" applyAlignment="1">
      <alignment vertical="top" textRotation="255"/>
    </xf>
    <xf numFmtId="0" fontId="2" fillId="4" borderId="90" xfId="0" applyFont="1" applyFill="1" applyBorder="1" applyAlignment="1">
      <alignment vertical="top" textRotation="255"/>
    </xf>
    <xf numFmtId="0" fontId="2" fillId="3" borderId="108" xfId="0" applyNumberFormat="1" applyFont="1" applyFill="1" applyBorder="1" applyAlignment="1">
      <alignment horizontal="center" vertical="center"/>
    </xf>
    <xf numFmtId="0" fontId="2" fillId="9" borderId="108" xfId="0" applyNumberFormat="1" applyFont="1" applyFill="1" applyBorder="1" applyAlignment="1">
      <alignment horizontal="center" vertical="center"/>
    </xf>
    <xf numFmtId="0" fontId="2" fillId="4" borderId="108" xfId="0" applyFont="1" applyFill="1" applyBorder="1" applyAlignment="1">
      <alignment vertical="top" textRotation="255"/>
    </xf>
    <xf numFmtId="0" fontId="2" fillId="0" borderId="107" xfId="0" applyFon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0" borderId="107" xfId="0" applyFont="1" applyBorder="1" applyAlignment="1">
      <alignment horizontal="center"/>
    </xf>
    <xf numFmtId="0" fontId="2" fillId="12" borderId="89" xfId="0" applyFont="1" applyFill="1" applyBorder="1" applyAlignment="1">
      <alignment horizontal="center"/>
    </xf>
    <xf numFmtId="0" fontId="16" fillId="0" borderId="49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2" fillId="0" borderId="53" xfId="0" applyFont="1" applyBorder="1" applyAlignment="1">
      <alignment horizontal="center" vertical="center"/>
    </xf>
    <xf numFmtId="0" fontId="2" fillId="0" borderId="94" xfId="0" applyFont="1" applyBorder="1" applyAlignment="1">
      <alignment horizontal="left" vertical="center"/>
    </xf>
    <xf numFmtId="0" fontId="2" fillId="0" borderId="9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0" fillId="2" borderId="11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93" xfId="0" applyFont="1" applyFill="1" applyBorder="1" applyAlignment="1">
      <alignment horizontal="center" vertical="center"/>
    </xf>
    <xf numFmtId="0" fontId="2" fillId="3" borderId="108" xfId="0" applyFont="1" applyFill="1" applyBorder="1" applyAlignment="1">
      <alignment horizontal="center" vertical="center"/>
    </xf>
    <xf numFmtId="0" fontId="2" fillId="4" borderId="111" xfId="0" applyFont="1" applyFill="1" applyBorder="1" applyAlignment="1">
      <alignment vertical="top" textRotation="255"/>
    </xf>
    <xf numFmtId="0" fontId="2" fillId="0" borderId="61" xfId="0" applyFont="1" applyBorder="1" applyAlignment="1">
      <alignment horizontal="center" vertical="center"/>
    </xf>
    <xf numFmtId="0" fontId="2" fillId="12" borderId="90" xfId="0" applyFont="1" applyFill="1" applyBorder="1" applyAlignment="1">
      <alignment horizontal="center"/>
    </xf>
    <xf numFmtId="0" fontId="2" fillId="11" borderId="89" xfId="0" applyFont="1" applyFill="1" applyBorder="1" applyAlignment="1">
      <alignment horizontal="center" vertical="center"/>
    </xf>
    <xf numFmtId="0" fontId="0" fillId="0" borderId="97" xfId="0" applyBorder="1" applyAlignment="1">
      <alignment horizontal="center"/>
    </xf>
    <xf numFmtId="0" fontId="2" fillId="0" borderId="49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1" fontId="0" fillId="6" borderId="112" xfId="0" applyNumberFormat="1" applyFill="1" applyBorder="1" applyAlignment="1">
      <alignment horizontal="center" vertical="center"/>
    </xf>
    <xf numFmtId="0" fontId="0" fillId="12" borderId="113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0" fillId="12" borderId="28" xfId="0" applyFill="1" applyBorder="1" applyAlignment="1">
      <alignment horizontal="center"/>
    </xf>
    <xf numFmtId="0" fontId="10" fillId="0" borderId="65" xfId="0" applyFont="1" applyBorder="1"/>
    <xf numFmtId="0" fontId="12" fillId="0" borderId="0" xfId="0" applyFont="1"/>
    <xf numFmtId="0" fontId="2" fillId="4" borderId="114" xfId="0" applyFont="1" applyFill="1" applyBorder="1" applyAlignment="1">
      <alignment horizontal="center" vertical="center"/>
    </xf>
    <xf numFmtId="1" fontId="18" fillId="4" borderId="90" xfId="0" applyNumberFormat="1" applyFont="1" applyFill="1" applyBorder="1" applyAlignment="1">
      <alignment vertical="top" textRotation="255" wrapText="1"/>
    </xf>
    <xf numFmtId="0" fontId="6" fillId="0" borderId="7" xfId="0" applyFont="1" applyBorder="1" applyAlignment="1">
      <alignment horizontal="left" vertical="center"/>
    </xf>
    <xf numFmtId="0" fontId="2" fillId="4" borderId="90" xfId="0" applyFont="1" applyFill="1" applyBorder="1" applyAlignment="1">
      <alignment vertical="top" textRotation="255" wrapText="1"/>
    </xf>
    <xf numFmtId="0" fontId="2" fillId="0" borderId="94" xfId="0" applyFont="1" applyBorder="1"/>
    <xf numFmtId="0" fontId="2" fillId="0" borderId="94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2" fillId="2" borderId="93" xfId="0" applyNumberFormat="1" applyFont="1" applyFill="1" applyBorder="1" applyAlignment="1">
      <alignment horizontal="center" vertical="center"/>
    </xf>
    <xf numFmtId="0" fontId="0" fillId="2" borderId="49" xfId="0" applyNumberFormat="1" applyFill="1" applyBorder="1" applyAlignment="1">
      <alignment horizontal="center" vertical="center"/>
    </xf>
    <xf numFmtId="0" fontId="1" fillId="0" borderId="5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93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" fontId="0" fillId="11" borderId="116" xfId="0" applyNumberFormat="1" applyFill="1" applyBorder="1" applyAlignment="1">
      <alignment horizontal="center" vertical="center"/>
    </xf>
    <xf numFmtId="165" fontId="17" fillId="11" borderId="116" xfId="0" applyNumberFormat="1" applyFont="1" applyFill="1" applyBorder="1" applyAlignment="1">
      <alignment horizontal="center" vertical="center"/>
    </xf>
    <xf numFmtId="1" fontId="0" fillId="6" borderId="115" xfId="0" applyNumberFormat="1" applyFill="1" applyBorder="1" applyAlignment="1">
      <alignment horizontal="center" vertical="center"/>
    </xf>
    <xf numFmtId="0" fontId="2" fillId="3" borderId="118" xfId="0" applyFont="1" applyFill="1" applyBorder="1" applyAlignment="1">
      <alignment horizontal="center" vertical="center"/>
    </xf>
    <xf numFmtId="1" fontId="0" fillId="11" borderId="119" xfId="0" applyNumberFormat="1" applyFill="1" applyBorder="1" applyAlignment="1">
      <alignment horizontal="center" vertical="center"/>
    </xf>
    <xf numFmtId="1" fontId="0" fillId="6" borderId="120" xfId="0" applyNumberFormat="1" applyFill="1" applyBorder="1" applyAlignment="1">
      <alignment horizontal="center" vertical="center"/>
    </xf>
    <xf numFmtId="1" fontId="0" fillId="11" borderId="117" xfId="0" applyNumberForma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Relationship Id="rId1" Type="http://schemas.openxmlformats.org/officeDocument/2006/relationships/externalLinkPath" Target="file:///A:\Documents%20and%20Settings\1\Dokumenty\Kynologick&#253;%20klub\Dokumenty\MISA\2004\tabulky%20v&#253;sledkov&#233;%202004\tabulky%20v&#253;sledkov&#233;%2030.%2010.%202004\30.%2010.%202004%20OPT%201%20-%20SUMA%20celkov&#233;%20v&#253;sledky%20obran&#225;&#345;sk&#253;%20z&#225;vod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1"/>
  <sheetViews>
    <sheetView zoomScaleSheetLayoutView="100" workbookViewId="0">
      <selection activeCell="D6" sqref="D6"/>
    </sheetView>
  </sheetViews>
  <sheetFormatPr defaultRowHeight="12.5" x14ac:dyDescent="0.25"/>
  <cols>
    <col min="1" max="1" width="4.7265625" customWidth="1"/>
    <col min="2" max="2" width="14.26953125" customWidth="1"/>
    <col min="3" max="3" width="12.26953125" customWidth="1"/>
    <col min="4" max="4" width="34.1796875" customWidth="1"/>
    <col min="5" max="5" width="10.26953125" style="65" customWidth="1"/>
    <col min="6" max="6" width="7.7265625" style="65" customWidth="1"/>
    <col min="7" max="7" width="18.453125" style="69" customWidth="1"/>
    <col min="8" max="13" width="3.81640625" customWidth="1"/>
    <col min="14" max="15" width="4.7265625" customWidth="1"/>
    <col min="16" max="16" width="4.54296875" customWidth="1"/>
  </cols>
  <sheetData>
    <row r="1" spans="1:227" s="2" customFormat="1" ht="262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 t="s">
        <v>38</v>
      </c>
      <c r="G1" s="67" t="s">
        <v>18</v>
      </c>
      <c r="H1" s="15" t="s">
        <v>4</v>
      </c>
      <c r="I1" s="94" t="s">
        <v>39</v>
      </c>
      <c r="J1" s="95" t="s">
        <v>40</v>
      </c>
      <c r="K1" s="13" t="s">
        <v>41</v>
      </c>
      <c r="L1" s="13" t="s">
        <v>5</v>
      </c>
      <c r="M1" s="14" t="s">
        <v>19</v>
      </c>
      <c r="N1" s="29" t="s">
        <v>42</v>
      </c>
      <c r="O1" s="108" t="s">
        <v>43</v>
      </c>
      <c r="P1" s="54"/>
      <c r="Q1" s="1"/>
      <c r="R1" s="1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21" customHeight="1" thickTop="1" thickBot="1" x14ac:dyDescent="0.3">
      <c r="A2" s="27"/>
      <c r="B2" s="28"/>
      <c r="C2" s="23"/>
      <c r="D2" s="23"/>
      <c r="E2" s="64"/>
      <c r="F2" s="82"/>
      <c r="G2" s="68"/>
      <c r="H2" s="16">
        <v>10</v>
      </c>
      <c r="I2" s="16">
        <v>10</v>
      </c>
      <c r="J2" s="16">
        <v>10</v>
      </c>
      <c r="K2" s="17">
        <v>10</v>
      </c>
      <c r="L2" s="18">
        <v>10</v>
      </c>
      <c r="M2" s="18">
        <v>10</v>
      </c>
      <c r="N2" s="30">
        <f t="shared" ref="N2" si="0">SUM(H2:M2)</f>
        <v>60</v>
      </c>
      <c r="O2" s="109"/>
      <c r="P2" s="5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ht="15.75" customHeight="1" x14ac:dyDescent="0.25">
      <c r="A3" s="3">
        <v>2</v>
      </c>
      <c r="B3" s="4" t="s">
        <v>67</v>
      </c>
      <c r="C3" s="50" t="s">
        <v>71</v>
      </c>
      <c r="D3" s="5" t="s">
        <v>105</v>
      </c>
      <c r="E3" s="66" t="s">
        <v>49</v>
      </c>
      <c r="F3" s="116" t="s">
        <v>48</v>
      </c>
      <c r="G3" s="339" t="s">
        <v>132</v>
      </c>
      <c r="H3" s="7">
        <v>10</v>
      </c>
      <c r="I3" s="7">
        <v>9</v>
      </c>
      <c r="J3" s="7">
        <v>10</v>
      </c>
      <c r="K3" s="7">
        <v>9</v>
      </c>
      <c r="L3" s="7">
        <v>9</v>
      </c>
      <c r="M3" s="249">
        <v>10</v>
      </c>
      <c r="N3" s="251">
        <f t="shared" ref="N3:N11" si="1">SUM(H3:M3)</f>
        <v>57</v>
      </c>
      <c r="O3" s="252">
        <v>1</v>
      </c>
      <c r="P3" s="111"/>
    </row>
    <row r="4" spans="1:227" ht="15.75" customHeight="1" x14ac:dyDescent="0.3">
      <c r="A4" s="3">
        <v>7</v>
      </c>
      <c r="B4" s="128" t="s">
        <v>62</v>
      </c>
      <c r="C4" s="113" t="s">
        <v>63</v>
      </c>
      <c r="D4" s="113" t="s">
        <v>64</v>
      </c>
      <c r="E4" s="130" t="s">
        <v>65</v>
      </c>
      <c r="F4" s="131" t="s">
        <v>45</v>
      </c>
      <c r="G4" s="115" t="s">
        <v>66</v>
      </c>
      <c r="H4" s="7">
        <v>10</v>
      </c>
      <c r="I4" s="7">
        <v>8</v>
      </c>
      <c r="J4" s="7">
        <v>9</v>
      </c>
      <c r="K4" s="7">
        <v>8</v>
      </c>
      <c r="L4" s="7">
        <v>9</v>
      </c>
      <c r="M4" s="249">
        <v>10</v>
      </c>
      <c r="N4" s="253">
        <f t="shared" si="1"/>
        <v>54</v>
      </c>
      <c r="O4" s="254">
        <v>2</v>
      </c>
    </row>
    <row r="5" spans="1:227" ht="14.25" customHeight="1" x14ac:dyDescent="0.25">
      <c r="A5" s="3">
        <v>6</v>
      </c>
      <c r="B5" s="55" t="s">
        <v>134</v>
      </c>
      <c r="C5" s="5" t="s">
        <v>135</v>
      </c>
      <c r="D5" s="5" t="s">
        <v>136</v>
      </c>
      <c r="E5" s="66" t="s">
        <v>44</v>
      </c>
      <c r="F5" s="116" t="s">
        <v>48</v>
      </c>
      <c r="G5" s="118" t="s">
        <v>137</v>
      </c>
      <c r="H5" s="7">
        <v>10</v>
      </c>
      <c r="I5" s="7">
        <v>10</v>
      </c>
      <c r="J5" s="7">
        <v>8</v>
      </c>
      <c r="K5" s="7">
        <v>10</v>
      </c>
      <c r="L5" s="7">
        <v>8</v>
      </c>
      <c r="M5" s="249">
        <v>8</v>
      </c>
      <c r="N5" s="253">
        <f t="shared" si="1"/>
        <v>54</v>
      </c>
      <c r="O5" s="254">
        <v>3</v>
      </c>
    </row>
    <row r="6" spans="1:227" ht="15.75" customHeight="1" x14ac:dyDescent="0.25">
      <c r="A6" s="3">
        <v>5</v>
      </c>
      <c r="B6" s="55" t="s">
        <v>128</v>
      </c>
      <c r="C6" s="5" t="s">
        <v>129</v>
      </c>
      <c r="D6" s="124" t="s">
        <v>198</v>
      </c>
      <c r="E6" s="66" t="s">
        <v>130</v>
      </c>
      <c r="F6" s="116" t="s">
        <v>45</v>
      </c>
      <c r="G6" s="118" t="s">
        <v>131</v>
      </c>
      <c r="H6" s="7">
        <v>9</v>
      </c>
      <c r="I6" s="7">
        <v>10</v>
      </c>
      <c r="J6" s="7">
        <v>10</v>
      </c>
      <c r="K6" s="7">
        <v>10</v>
      </c>
      <c r="L6" s="7">
        <v>6</v>
      </c>
      <c r="M6" s="249">
        <v>8</v>
      </c>
      <c r="N6" s="253">
        <f t="shared" si="1"/>
        <v>53</v>
      </c>
      <c r="O6" s="254">
        <v>4</v>
      </c>
      <c r="P6" s="112"/>
    </row>
    <row r="7" spans="1:227" ht="15.75" customHeight="1" x14ac:dyDescent="0.25">
      <c r="A7" s="3">
        <v>9</v>
      </c>
      <c r="B7" s="4" t="s">
        <v>67</v>
      </c>
      <c r="C7" s="5" t="s">
        <v>68</v>
      </c>
      <c r="D7" s="5" t="s">
        <v>69</v>
      </c>
      <c r="E7" s="66" t="s">
        <v>47</v>
      </c>
      <c r="F7" s="116" t="s">
        <v>48</v>
      </c>
      <c r="G7" s="118" t="s">
        <v>70</v>
      </c>
      <c r="H7" s="7">
        <v>10</v>
      </c>
      <c r="I7" s="7">
        <v>6</v>
      </c>
      <c r="J7" s="7">
        <v>10</v>
      </c>
      <c r="K7" s="7">
        <v>9</v>
      </c>
      <c r="L7" s="7">
        <v>8</v>
      </c>
      <c r="M7" s="249">
        <v>8</v>
      </c>
      <c r="N7" s="253">
        <f t="shared" si="1"/>
        <v>51</v>
      </c>
      <c r="O7" s="254">
        <v>5</v>
      </c>
    </row>
    <row r="8" spans="1:227" ht="15.75" customHeight="1" x14ac:dyDescent="0.25">
      <c r="A8" s="3">
        <v>1</v>
      </c>
      <c r="B8" s="129" t="s">
        <v>152</v>
      </c>
      <c r="C8" s="5" t="s">
        <v>153</v>
      </c>
      <c r="D8" s="350" t="s">
        <v>154</v>
      </c>
      <c r="E8" s="9" t="s">
        <v>130</v>
      </c>
      <c r="F8" s="9" t="s">
        <v>48</v>
      </c>
      <c r="G8" s="118" t="s">
        <v>46</v>
      </c>
      <c r="H8" s="7">
        <v>8</v>
      </c>
      <c r="I8" s="7">
        <v>6</v>
      </c>
      <c r="J8" s="7">
        <v>8</v>
      </c>
      <c r="K8" s="7">
        <v>10</v>
      </c>
      <c r="L8" s="7">
        <v>4</v>
      </c>
      <c r="M8" s="249">
        <v>10</v>
      </c>
      <c r="N8" s="253">
        <f t="shared" si="1"/>
        <v>46</v>
      </c>
      <c r="O8" s="254">
        <v>6</v>
      </c>
      <c r="Q8" s="1"/>
      <c r="R8" s="1"/>
      <c r="S8" s="1"/>
      <c r="T8" s="1"/>
    </row>
    <row r="9" spans="1:227" ht="15.75" customHeight="1" x14ac:dyDescent="0.25">
      <c r="A9" s="3">
        <v>3</v>
      </c>
      <c r="B9" s="4" t="s">
        <v>100</v>
      </c>
      <c r="C9" s="5" t="s">
        <v>101</v>
      </c>
      <c r="D9" s="5" t="s">
        <v>102</v>
      </c>
      <c r="E9" s="66" t="s">
        <v>103</v>
      </c>
      <c r="F9" s="116" t="s">
        <v>45</v>
      </c>
      <c r="G9" s="118" t="s">
        <v>104</v>
      </c>
      <c r="H9" s="7">
        <v>9</v>
      </c>
      <c r="I9" s="7">
        <v>8</v>
      </c>
      <c r="J9" s="7">
        <v>8</v>
      </c>
      <c r="K9" s="7">
        <v>5</v>
      </c>
      <c r="L9" s="7">
        <v>0</v>
      </c>
      <c r="M9" s="249">
        <v>8</v>
      </c>
      <c r="N9" s="253">
        <f t="shared" si="1"/>
        <v>38</v>
      </c>
      <c r="O9" s="254">
        <v>7</v>
      </c>
    </row>
    <row r="10" spans="1:227" ht="15.75" customHeight="1" x14ac:dyDescent="0.25">
      <c r="A10" s="3">
        <v>8</v>
      </c>
      <c r="B10" s="55" t="s">
        <v>158</v>
      </c>
      <c r="C10" s="5" t="s">
        <v>125</v>
      </c>
      <c r="D10" s="5" t="s">
        <v>159</v>
      </c>
      <c r="E10" s="66" t="s">
        <v>160</v>
      </c>
      <c r="F10" s="116" t="s">
        <v>45</v>
      </c>
      <c r="G10" s="118" t="s">
        <v>46</v>
      </c>
      <c r="H10" s="7">
        <v>6</v>
      </c>
      <c r="I10" s="7">
        <v>6</v>
      </c>
      <c r="J10" s="7">
        <v>7</v>
      </c>
      <c r="K10" s="7">
        <v>5</v>
      </c>
      <c r="L10" s="7">
        <v>0</v>
      </c>
      <c r="M10" s="249">
        <v>10</v>
      </c>
      <c r="N10" s="253">
        <f t="shared" si="1"/>
        <v>34</v>
      </c>
      <c r="O10" s="254">
        <v>8</v>
      </c>
    </row>
    <row r="11" spans="1:227" ht="14.25" customHeight="1" x14ac:dyDescent="0.25">
      <c r="A11" s="3">
        <v>4</v>
      </c>
      <c r="B11" s="4" t="s">
        <v>158</v>
      </c>
      <c r="C11" s="5" t="s">
        <v>125</v>
      </c>
      <c r="D11" s="5" t="s">
        <v>161</v>
      </c>
      <c r="E11" s="66" t="s">
        <v>160</v>
      </c>
      <c r="F11" s="116" t="s">
        <v>45</v>
      </c>
      <c r="G11" s="118" t="s">
        <v>46</v>
      </c>
      <c r="H11" s="7">
        <v>4</v>
      </c>
      <c r="I11" s="7">
        <v>2</v>
      </c>
      <c r="J11" s="7">
        <v>8</v>
      </c>
      <c r="K11" s="7">
        <v>4</v>
      </c>
      <c r="L11" s="7">
        <v>4</v>
      </c>
      <c r="M11" s="249">
        <v>9</v>
      </c>
      <c r="N11" s="253">
        <f t="shared" si="1"/>
        <v>31</v>
      </c>
      <c r="O11" s="254">
        <v>9</v>
      </c>
    </row>
    <row r="12" spans="1:227" ht="15.75" customHeight="1" x14ac:dyDescent="0.3">
      <c r="A12" s="3"/>
      <c r="B12" s="56"/>
      <c r="C12" s="84"/>
      <c r="D12" s="38"/>
      <c r="E12" s="71"/>
      <c r="F12" s="79"/>
      <c r="G12" s="105"/>
      <c r="H12" s="7"/>
      <c r="I12" s="7"/>
      <c r="J12" s="7"/>
      <c r="K12" s="7"/>
      <c r="L12" s="7"/>
      <c r="M12" s="249"/>
      <c r="N12" s="253">
        <f t="shared" ref="N12:N16" si="2">SUM(H12:M12)</f>
        <v>0</v>
      </c>
      <c r="O12" s="254"/>
    </row>
    <row r="13" spans="1:227" ht="15.75" customHeight="1" x14ac:dyDescent="0.25">
      <c r="A13" s="3"/>
      <c r="B13" s="55"/>
      <c r="C13" s="5"/>
      <c r="D13" s="5"/>
      <c r="E13" s="70"/>
      <c r="F13" s="78"/>
      <c r="G13" s="104"/>
      <c r="H13" s="7"/>
      <c r="I13" s="7"/>
      <c r="J13" s="7"/>
      <c r="K13" s="7"/>
      <c r="L13" s="7"/>
      <c r="M13" s="249"/>
      <c r="N13" s="253">
        <f t="shared" si="2"/>
        <v>0</v>
      </c>
      <c r="O13" s="254"/>
    </row>
    <row r="14" spans="1:227" ht="15.75" customHeight="1" x14ac:dyDescent="0.25">
      <c r="A14" s="3"/>
      <c r="B14" s="55"/>
      <c r="C14" s="5"/>
      <c r="D14" s="5"/>
      <c r="E14" s="70"/>
      <c r="F14" s="78"/>
      <c r="G14" s="104"/>
      <c r="H14" s="7"/>
      <c r="I14" s="7"/>
      <c r="J14" s="7"/>
      <c r="K14" s="7"/>
      <c r="L14" s="7"/>
      <c r="M14" s="249"/>
      <c r="N14" s="253">
        <f t="shared" si="2"/>
        <v>0</v>
      </c>
      <c r="O14" s="254"/>
    </row>
    <row r="15" spans="1:227" ht="15.75" customHeight="1" x14ac:dyDescent="0.25">
      <c r="A15" s="97"/>
      <c r="B15" s="98"/>
      <c r="C15" s="99"/>
      <c r="D15" s="99"/>
      <c r="E15" s="100"/>
      <c r="F15" s="101"/>
      <c r="G15" s="106"/>
      <c r="H15" s="7"/>
      <c r="I15" s="7"/>
      <c r="J15" s="7"/>
      <c r="K15" s="7"/>
      <c r="L15" s="7"/>
      <c r="M15" s="249"/>
      <c r="N15" s="253">
        <f t="shared" si="2"/>
        <v>0</v>
      </c>
      <c r="O15" s="254"/>
    </row>
    <row r="16" spans="1:227" ht="15.75" customHeight="1" thickBot="1" x14ac:dyDescent="0.3">
      <c r="A16" s="8"/>
      <c r="B16" s="60"/>
      <c r="C16" s="103"/>
      <c r="D16" s="34"/>
      <c r="E16" s="72"/>
      <c r="F16" s="80"/>
      <c r="G16" s="107"/>
      <c r="H16" s="102"/>
      <c r="I16" s="39"/>
      <c r="J16" s="39"/>
      <c r="K16" s="39"/>
      <c r="L16" s="39"/>
      <c r="M16" s="250"/>
      <c r="N16" s="255">
        <f t="shared" si="2"/>
        <v>0</v>
      </c>
      <c r="O16" s="256"/>
    </row>
    <row r="17" spans="10:10" ht="13" thickTop="1" x14ac:dyDescent="0.25"/>
    <row r="21" spans="10:10" x14ac:dyDescent="0.25">
      <c r="J21" t="s">
        <v>37</v>
      </c>
    </row>
  </sheetData>
  <sortState ref="A3:O11">
    <sortCondition ref="O3:O11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0.74" bottom="0.14000000000000001" header="0.2" footer="3.937007874015748E-2"/>
  <pageSetup paperSize="9" scale="95" orientation="landscape" horizontalDpi="180" verticalDpi="180" r:id="rId3"/>
  <headerFooter alignWithMargins="0">
    <oddHeader>&amp;L&amp;"Arial CE,Tučné"9. ročník obranářského závodu&amp;C&amp;"Arial CE,Tučné"KATEGORIE ZZO&amp;R&amp;"Arial CE,Tučné"24.9.2016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12"/>
  <sheetViews>
    <sheetView zoomScale="90" zoomScaleNormal="90" zoomScalePageLayoutView="97" workbookViewId="0">
      <selection activeCell="F18" sqref="F18"/>
    </sheetView>
  </sheetViews>
  <sheetFormatPr defaultRowHeight="12.5" x14ac:dyDescent="0.25"/>
  <cols>
    <col min="1" max="1" width="4.7265625" customWidth="1"/>
    <col min="2" max="2" width="16.453125" customWidth="1"/>
    <col min="3" max="3" width="12.26953125" customWidth="1"/>
    <col min="4" max="4" width="29" customWidth="1"/>
    <col min="5" max="6" width="6.453125" style="65" customWidth="1"/>
    <col min="7" max="7" width="13.54296875" customWidth="1"/>
    <col min="8" max="9" width="3.7265625" customWidth="1"/>
    <col min="10" max="10" width="3.81640625" customWidth="1"/>
    <col min="11" max="11" width="3.7265625" customWidth="1"/>
    <col min="12" max="12" width="3.81640625" customWidth="1"/>
    <col min="13" max="13" width="3.7265625" customWidth="1"/>
    <col min="14" max="18" width="3.81640625" customWidth="1"/>
    <col min="19" max="19" width="3.7265625" customWidth="1"/>
    <col min="20" max="21" width="4.7265625" customWidth="1"/>
    <col min="22" max="22" width="4.453125" customWidth="1"/>
  </cols>
  <sheetData>
    <row r="1" spans="1:227" s="2" customFormat="1" ht="262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 t="s">
        <v>38</v>
      </c>
      <c r="G1" s="22" t="s">
        <v>18</v>
      </c>
      <c r="H1" s="15" t="s">
        <v>4</v>
      </c>
      <c r="I1" s="14" t="s">
        <v>15</v>
      </c>
      <c r="J1" s="13" t="s">
        <v>10</v>
      </c>
      <c r="K1" s="14" t="s">
        <v>5</v>
      </c>
      <c r="L1" s="14" t="s">
        <v>14</v>
      </c>
      <c r="M1" s="29" t="s">
        <v>17</v>
      </c>
      <c r="N1" s="12" t="s">
        <v>21</v>
      </c>
      <c r="O1" s="13" t="s">
        <v>11</v>
      </c>
      <c r="P1" s="14" t="s">
        <v>22</v>
      </c>
      <c r="Q1" s="15" t="s">
        <v>23</v>
      </c>
      <c r="R1" s="13" t="s">
        <v>24</v>
      </c>
      <c r="S1" s="29" t="s">
        <v>20</v>
      </c>
      <c r="T1" s="173" t="s">
        <v>8</v>
      </c>
      <c r="U1" s="32" t="s">
        <v>9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27" ht="14" thickTop="1" thickBot="1" x14ac:dyDescent="0.3">
      <c r="A2" s="27"/>
      <c r="B2" s="28"/>
      <c r="C2" s="23"/>
      <c r="D2" s="23"/>
      <c r="E2" s="64"/>
      <c r="F2" s="82"/>
      <c r="G2" s="24"/>
      <c r="H2" s="16">
        <v>10</v>
      </c>
      <c r="I2" s="19">
        <v>10</v>
      </c>
      <c r="J2" s="17">
        <v>10</v>
      </c>
      <c r="K2" s="18">
        <v>10</v>
      </c>
      <c r="L2" s="18">
        <v>10</v>
      </c>
      <c r="M2" s="30">
        <v>50</v>
      </c>
      <c r="N2" s="16">
        <v>10</v>
      </c>
      <c r="O2" s="17">
        <v>10</v>
      </c>
      <c r="P2" s="18">
        <v>10</v>
      </c>
      <c r="Q2" s="17">
        <v>10</v>
      </c>
      <c r="R2" s="19">
        <v>10</v>
      </c>
      <c r="S2" s="30">
        <v>50</v>
      </c>
      <c r="T2" s="174">
        <f>SUM(M2+S2)</f>
        <v>100</v>
      </c>
      <c r="U2" s="3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</row>
    <row r="3" spans="1:227" ht="15.75" customHeight="1" thickBot="1" x14ac:dyDescent="0.35">
      <c r="A3" s="46">
        <v>4</v>
      </c>
      <c r="B3" s="113" t="s">
        <v>188</v>
      </c>
      <c r="C3" s="113" t="s">
        <v>125</v>
      </c>
      <c r="D3" s="113" t="s">
        <v>191</v>
      </c>
      <c r="E3" s="114" t="s">
        <v>49</v>
      </c>
      <c r="F3" s="114" t="s">
        <v>48</v>
      </c>
      <c r="G3" s="114" t="s">
        <v>190</v>
      </c>
      <c r="H3" s="7">
        <v>7</v>
      </c>
      <c r="I3" s="7">
        <v>8</v>
      </c>
      <c r="J3" s="7">
        <v>10</v>
      </c>
      <c r="K3" s="7">
        <v>9</v>
      </c>
      <c r="L3" s="7">
        <v>10</v>
      </c>
      <c r="M3" s="30">
        <f>H3+I3+J3+K3+L3</f>
        <v>44</v>
      </c>
      <c r="N3" s="7">
        <v>10</v>
      </c>
      <c r="O3" s="7">
        <v>9</v>
      </c>
      <c r="P3" s="7">
        <v>10</v>
      </c>
      <c r="Q3" s="7">
        <v>8</v>
      </c>
      <c r="R3" s="7">
        <v>10</v>
      </c>
      <c r="S3" s="30">
        <f>R3+Q3+P3+O3+N3</f>
        <v>47</v>
      </c>
      <c r="T3" s="174">
        <f>SUM(M3+S3)</f>
        <v>91</v>
      </c>
      <c r="U3" s="58">
        <v>1</v>
      </c>
    </row>
    <row r="4" spans="1:227" ht="15.75" customHeight="1" thickBot="1" x14ac:dyDescent="0.35">
      <c r="A4" s="132">
        <v>1</v>
      </c>
      <c r="B4" s="5" t="s">
        <v>188</v>
      </c>
      <c r="C4" s="5" t="s">
        <v>125</v>
      </c>
      <c r="D4" s="113" t="s">
        <v>189</v>
      </c>
      <c r="E4" s="9" t="s">
        <v>49</v>
      </c>
      <c r="F4" s="9" t="s">
        <v>48</v>
      </c>
      <c r="G4" s="9" t="s">
        <v>190</v>
      </c>
      <c r="H4" s="7">
        <v>9</v>
      </c>
      <c r="I4" s="7">
        <v>8</v>
      </c>
      <c r="J4" s="7">
        <v>7</v>
      </c>
      <c r="K4" s="7">
        <v>9</v>
      </c>
      <c r="L4" s="7">
        <v>10</v>
      </c>
      <c r="M4" s="30">
        <f>H4+I4+J4+K4+L4</f>
        <v>43</v>
      </c>
      <c r="N4" s="7">
        <v>9</v>
      </c>
      <c r="O4" s="7">
        <v>8</v>
      </c>
      <c r="P4" s="7">
        <v>10</v>
      </c>
      <c r="Q4" s="7">
        <v>10</v>
      </c>
      <c r="R4" s="7">
        <v>10</v>
      </c>
      <c r="S4" s="30">
        <f>R4+Q4+P4+O4+N4</f>
        <v>47</v>
      </c>
      <c r="T4" s="174">
        <f>SUM(M4+S4)</f>
        <v>90</v>
      </c>
      <c r="U4" s="58">
        <v>2</v>
      </c>
    </row>
    <row r="5" spans="1:227" ht="15.75" customHeight="1" thickBot="1" x14ac:dyDescent="0.3">
      <c r="A5" s="132">
        <v>2</v>
      </c>
      <c r="B5" s="5" t="s">
        <v>183</v>
      </c>
      <c r="C5" s="5" t="s">
        <v>184</v>
      </c>
      <c r="D5" s="351" t="s">
        <v>185</v>
      </c>
      <c r="E5" s="9" t="s">
        <v>130</v>
      </c>
      <c r="F5" s="9" t="s">
        <v>45</v>
      </c>
      <c r="G5" s="9" t="s">
        <v>186</v>
      </c>
      <c r="H5" s="7">
        <v>10</v>
      </c>
      <c r="I5" s="7">
        <v>8</v>
      </c>
      <c r="J5" s="7">
        <v>10</v>
      </c>
      <c r="K5" s="7">
        <v>7</v>
      </c>
      <c r="L5" s="7">
        <v>10</v>
      </c>
      <c r="M5" s="30">
        <f>H5+I5+J5+K5+L5</f>
        <v>45</v>
      </c>
      <c r="N5" s="7">
        <v>10</v>
      </c>
      <c r="O5" s="7">
        <v>6</v>
      </c>
      <c r="P5" s="7">
        <v>10</v>
      </c>
      <c r="Q5" s="7">
        <v>8</v>
      </c>
      <c r="R5" s="7">
        <v>10</v>
      </c>
      <c r="S5" s="30">
        <f>R5+Q5+P5+O5+N5</f>
        <v>44</v>
      </c>
      <c r="T5" s="174">
        <f>SUM(M5+S5)</f>
        <v>89</v>
      </c>
      <c r="U5" s="58">
        <v>3</v>
      </c>
    </row>
    <row r="6" spans="1:227" ht="15.75" customHeight="1" thickBot="1" x14ac:dyDescent="0.3">
      <c r="A6" s="46">
        <v>3</v>
      </c>
      <c r="B6" s="5" t="s">
        <v>51</v>
      </c>
      <c r="C6" s="5" t="s">
        <v>52</v>
      </c>
      <c r="D6" s="5" t="s">
        <v>53</v>
      </c>
      <c r="E6" s="9" t="s">
        <v>44</v>
      </c>
      <c r="F6" s="9" t="s">
        <v>48</v>
      </c>
      <c r="G6" s="9" t="s">
        <v>46</v>
      </c>
      <c r="H6" s="7">
        <v>7</v>
      </c>
      <c r="I6" s="7">
        <v>7</v>
      </c>
      <c r="J6" s="7">
        <v>6</v>
      </c>
      <c r="K6" s="7">
        <v>6</v>
      </c>
      <c r="L6" s="7">
        <v>8</v>
      </c>
      <c r="M6" s="30">
        <f>H6+I6+J6+K6+L6</f>
        <v>34</v>
      </c>
      <c r="N6" s="7">
        <v>10</v>
      </c>
      <c r="O6" s="7">
        <v>7</v>
      </c>
      <c r="P6" s="7">
        <v>7</v>
      </c>
      <c r="Q6" s="7">
        <v>10</v>
      </c>
      <c r="R6" s="7">
        <v>10</v>
      </c>
      <c r="S6" s="30">
        <f>R6+Q6+P6+O6+N6</f>
        <v>44</v>
      </c>
      <c r="T6" s="174">
        <f>SUM(M6+S6)</f>
        <v>78</v>
      </c>
      <c r="U6" s="58">
        <v>4</v>
      </c>
    </row>
    <row r="7" spans="1:227" ht="15.75" customHeight="1" thickBot="1" x14ac:dyDescent="0.3">
      <c r="A7" s="46"/>
      <c r="B7" s="5"/>
      <c r="C7" s="5"/>
      <c r="D7" s="5"/>
      <c r="E7" s="9"/>
      <c r="F7" s="9"/>
      <c r="G7" s="76"/>
      <c r="H7" s="7"/>
      <c r="I7" s="7"/>
      <c r="J7" s="7"/>
      <c r="K7" s="7"/>
      <c r="L7" s="7"/>
      <c r="M7" s="30">
        <f t="shared" ref="M7:M10" si="0">H7+I7+J7+K7+L7</f>
        <v>0</v>
      </c>
      <c r="N7" s="7"/>
      <c r="O7" s="7"/>
      <c r="P7" s="7"/>
      <c r="Q7" s="7"/>
      <c r="R7" s="7"/>
      <c r="S7" s="30">
        <f t="shared" ref="S7:S11" si="1">R7+Q7+P7+O7+N7</f>
        <v>0</v>
      </c>
      <c r="T7" s="174">
        <f t="shared" ref="T7:T11" si="2">SUM(M7+S7)</f>
        <v>0</v>
      </c>
      <c r="U7" s="58"/>
    </row>
    <row r="8" spans="1:227" ht="15.75" customHeight="1" thickBot="1" x14ac:dyDescent="0.3">
      <c r="A8" s="46"/>
      <c r="B8" s="5"/>
      <c r="C8" s="5"/>
      <c r="D8" s="86"/>
      <c r="E8" s="9"/>
      <c r="F8" s="9"/>
      <c r="G8" s="76"/>
      <c r="H8" s="7"/>
      <c r="I8" s="7"/>
      <c r="J8" s="7"/>
      <c r="K8" s="7"/>
      <c r="L8" s="7"/>
      <c r="M8" s="30">
        <f t="shared" si="0"/>
        <v>0</v>
      </c>
      <c r="N8" s="7"/>
      <c r="O8" s="7"/>
      <c r="P8" s="7"/>
      <c r="Q8" s="7"/>
      <c r="R8" s="7"/>
      <c r="S8" s="30">
        <f t="shared" si="1"/>
        <v>0</v>
      </c>
      <c r="T8" s="174">
        <f t="shared" si="2"/>
        <v>0</v>
      </c>
      <c r="U8" s="58"/>
    </row>
    <row r="9" spans="1:227" ht="15.75" customHeight="1" thickBot="1" x14ac:dyDescent="0.3">
      <c r="A9" s="46"/>
      <c r="B9" s="5"/>
      <c r="C9" s="5"/>
      <c r="D9" s="86"/>
      <c r="E9" s="9"/>
      <c r="F9" s="9"/>
      <c r="G9" s="76"/>
      <c r="H9" s="7"/>
      <c r="I9" s="7"/>
      <c r="J9" s="7"/>
      <c r="K9" s="7"/>
      <c r="L9" s="7"/>
      <c r="M9" s="30">
        <f t="shared" si="0"/>
        <v>0</v>
      </c>
      <c r="N9" s="7"/>
      <c r="O9" s="7"/>
      <c r="P9" s="7"/>
      <c r="Q9" s="7"/>
      <c r="R9" s="7"/>
      <c r="S9" s="30">
        <f t="shared" si="1"/>
        <v>0</v>
      </c>
      <c r="T9" s="174">
        <f t="shared" si="2"/>
        <v>0</v>
      </c>
      <c r="U9" s="58"/>
    </row>
    <row r="10" spans="1:227" ht="15.75" customHeight="1" thickBot="1" x14ac:dyDescent="0.3">
      <c r="A10" s="46"/>
      <c r="B10" s="5"/>
      <c r="C10" s="5"/>
      <c r="D10" s="5"/>
      <c r="E10" s="9"/>
      <c r="F10" s="9"/>
      <c r="G10" s="76"/>
      <c r="H10" s="7"/>
      <c r="I10" s="7"/>
      <c r="J10" s="7"/>
      <c r="K10" s="7"/>
      <c r="L10" s="7"/>
      <c r="M10" s="30">
        <f t="shared" si="0"/>
        <v>0</v>
      </c>
      <c r="N10" s="7"/>
      <c r="O10" s="7"/>
      <c r="P10" s="7"/>
      <c r="Q10" s="7"/>
      <c r="R10" s="7"/>
      <c r="S10" s="30">
        <f t="shared" si="1"/>
        <v>0</v>
      </c>
      <c r="T10" s="174">
        <f t="shared" si="2"/>
        <v>0</v>
      </c>
      <c r="U10" s="58"/>
    </row>
    <row r="11" spans="1:227" ht="15.75" customHeight="1" thickBot="1" x14ac:dyDescent="0.3">
      <c r="A11" s="52"/>
      <c r="B11" s="34"/>
      <c r="C11" s="34"/>
      <c r="D11" s="34"/>
      <c r="E11" s="53"/>
      <c r="F11" s="53"/>
      <c r="G11" s="77"/>
      <c r="H11" s="126"/>
      <c r="I11" s="126"/>
      <c r="J11" s="126"/>
      <c r="K11" s="126"/>
      <c r="L11" s="126"/>
      <c r="M11" s="30">
        <f>L11+K11+J11+I11+H11</f>
        <v>0</v>
      </c>
      <c r="N11" s="126"/>
      <c r="O11" s="126"/>
      <c r="P11" s="126"/>
      <c r="Q11" s="126"/>
      <c r="R11" s="126"/>
      <c r="S11" s="30">
        <f t="shared" si="1"/>
        <v>0</v>
      </c>
      <c r="T11" s="174">
        <f t="shared" si="2"/>
        <v>0</v>
      </c>
      <c r="U11" s="127"/>
    </row>
    <row r="12" spans="1:227" ht="13" thickTop="1" x14ac:dyDescent="0.25"/>
  </sheetData>
  <sortState ref="A3:U6">
    <sortCondition ref="U3:U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23622047244094491" right="0.56000000000000005" top="1.22" bottom="0.14000000000000001" header="0.28000000000000003" footer="3.937007874015748E-2"/>
  <pageSetup paperSize="9" scale="69" orientation="landscape" horizontalDpi="180" verticalDpi="180" r:id="rId3"/>
  <headerFooter alignWithMargins="0">
    <oddHeader>&amp;L&amp;"Arial CE,Tučné"9. ročník obranářského závodu&amp;C&amp;12KATEGORIE ZM&amp;R&amp;"Arial CE,Tučné"24.9.2016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7"/>
  <sheetViews>
    <sheetView zoomScale="90" zoomScaleNormal="90" workbookViewId="0">
      <selection activeCell="AE29" sqref="AE29"/>
    </sheetView>
  </sheetViews>
  <sheetFormatPr defaultRowHeight="12.5" x14ac:dyDescent="0.25"/>
  <cols>
    <col min="1" max="1" width="3.1796875" customWidth="1"/>
    <col min="2" max="2" width="13.81640625" customWidth="1"/>
    <col min="3" max="3" width="11" customWidth="1"/>
    <col min="4" max="4" width="27.81640625" customWidth="1"/>
    <col min="5" max="6" width="6.54296875" style="65" customWidth="1"/>
    <col min="7" max="7" width="18.81640625" style="65" customWidth="1"/>
    <col min="8" max="8" width="3.26953125" customWidth="1"/>
    <col min="9" max="17" width="3.1796875" customWidth="1"/>
    <col min="18" max="18" width="5.7265625" customWidth="1"/>
    <col min="19" max="23" width="3.26953125" customWidth="1"/>
    <col min="24" max="24" width="2.7265625" customWidth="1"/>
    <col min="25" max="25" width="3.26953125" customWidth="1"/>
    <col min="26" max="26" width="2.54296875" customWidth="1"/>
    <col min="27" max="27" width="3.26953125" customWidth="1"/>
    <col min="28" max="28" width="2.7265625" customWidth="1"/>
    <col min="29" max="29" width="4.26953125" customWidth="1"/>
    <col min="30" max="30" width="6.54296875" customWidth="1"/>
    <col min="31" max="31" width="5.1796875" customWidth="1"/>
  </cols>
  <sheetData>
    <row r="1" spans="1:237" s="2" customFormat="1" ht="262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 t="s">
        <v>38</v>
      </c>
      <c r="G1" s="75" t="s">
        <v>18</v>
      </c>
      <c r="H1" s="15" t="s">
        <v>4</v>
      </c>
      <c r="I1" s="14" t="s">
        <v>15</v>
      </c>
      <c r="J1" s="13" t="s">
        <v>10</v>
      </c>
      <c r="K1" s="13" t="s">
        <v>25</v>
      </c>
      <c r="L1" s="13" t="s">
        <v>26</v>
      </c>
      <c r="M1" s="14" t="s">
        <v>5</v>
      </c>
      <c r="N1" s="14" t="s">
        <v>27</v>
      </c>
      <c r="O1" s="14" t="s">
        <v>28</v>
      </c>
      <c r="P1" s="14" t="s">
        <v>29</v>
      </c>
      <c r="Q1" s="14" t="s">
        <v>14</v>
      </c>
      <c r="R1" s="162" t="s">
        <v>17</v>
      </c>
      <c r="S1" s="12" t="s">
        <v>21</v>
      </c>
      <c r="T1" s="13" t="s">
        <v>6</v>
      </c>
      <c r="U1" s="13" t="s">
        <v>12</v>
      </c>
      <c r="V1" s="13" t="s">
        <v>30</v>
      </c>
      <c r="W1" s="14" t="s">
        <v>22</v>
      </c>
      <c r="X1" s="15" t="s">
        <v>13</v>
      </c>
      <c r="Y1" s="15" t="s">
        <v>23</v>
      </c>
      <c r="Z1" s="12" t="s">
        <v>13</v>
      </c>
      <c r="AA1" s="14" t="s">
        <v>31</v>
      </c>
      <c r="AB1" s="37" t="s">
        <v>13</v>
      </c>
      <c r="AC1" s="175" t="s">
        <v>20</v>
      </c>
      <c r="AD1" s="31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</row>
    <row r="2" spans="1:237" ht="14" thickTop="1" thickBot="1" x14ac:dyDescent="0.3">
      <c r="A2" s="183"/>
      <c r="B2" s="184"/>
      <c r="C2" s="185"/>
      <c r="D2" s="185"/>
      <c r="E2" s="186"/>
      <c r="F2" s="123"/>
      <c r="G2" s="211"/>
      <c r="H2" s="216">
        <v>10</v>
      </c>
      <c r="I2" s="212">
        <v>10</v>
      </c>
      <c r="J2" s="213">
        <v>10</v>
      </c>
      <c r="K2" s="214">
        <v>10</v>
      </c>
      <c r="L2" s="214">
        <v>10</v>
      </c>
      <c r="M2" s="214">
        <v>10</v>
      </c>
      <c r="N2" s="214">
        <v>10</v>
      </c>
      <c r="O2" s="214">
        <v>10</v>
      </c>
      <c r="P2" s="214">
        <v>10</v>
      </c>
      <c r="Q2" s="214">
        <v>10</v>
      </c>
      <c r="R2" s="257">
        <f>SUM(H2:Q2)</f>
        <v>100</v>
      </c>
      <c r="S2" s="216">
        <v>10</v>
      </c>
      <c r="T2" s="213">
        <v>10</v>
      </c>
      <c r="U2" s="214">
        <v>10</v>
      </c>
      <c r="V2" s="214">
        <v>10</v>
      </c>
      <c r="W2" s="217">
        <v>15</v>
      </c>
      <c r="X2" s="217">
        <v>5</v>
      </c>
      <c r="Y2" s="217">
        <v>15</v>
      </c>
      <c r="Z2" s="258">
        <v>5</v>
      </c>
      <c r="AA2" s="217">
        <v>15</v>
      </c>
      <c r="AB2" s="258">
        <v>5</v>
      </c>
      <c r="AC2" s="259">
        <f t="shared" ref="AC2:AC8" si="0">SUM(S2:AB2)</f>
        <v>100</v>
      </c>
      <c r="AD2" s="178">
        <f t="shared" ref="AD2:AD8" si="1">SUM(AC2,R2)</f>
        <v>200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</row>
    <row r="3" spans="1:237" ht="15.75" customHeight="1" thickTop="1" x14ac:dyDescent="0.3">
      <c r="A3" s="342">
        <v>3</v>
      </c>
      <c r="B3" s="344" t="s">
        <v>149</v>
      </c>
      <c r="C3" s="261" t="s">
        <v>122</v>
      </c>
      <c r="D3" s="345" t="s">
        <v>150</v>
      </c>
      <c r="E3" s="262" t="s">
        <v>44</v>
      </c>
      <c r="F3" s="222" t="s">
        <v>48</v>
      </c>
      <c r="G3" s="263" t="s">
        <v>151</v>
      </c>
      <c r="H3" s="264">
        <v>8</v>
      </c>
      <c r="I3" s="264">
        <v>10</v>
      </c>
      <c r="J3" s="264">
        <v>10</v>
      </c>
      <c r="K3" s="264">
        <v>10</v>
      </c>
      <c r="L3" s="264">
        <v>9</v>
      </c>
      <c r="M3" s="264">
        <v>8</v>
      </c>
      <c r="N3" s="264">
        <v>8</v>
      </c>
      <c r="O3" s="264">
        <v>10</v>
      </c>
      <c r="P3" s="264">
        <v>8</v>
      </c>
      <c r="Q3" s="264">
        <v>10</v>
      </c>
      <c r="R3" s="265">
        <f>Q3+P3+O3+N3+M3+L3+K3+J3+I3+H3</f>
        <v>91</v>
      </c>
      <c r="S3" s="264">
        <v>5</v>
      </c>
      <c r="T3" s="264">
        <v>10</v>
      </c>
      <c r="U3" s="264">
        <v>9</v>
      </c>
      <c r="V3" s="264">
        <v>8</v>
      </c>
      <c r="W3" s="264">
        <v>13</v>
      </c>
      <c r="X3" s="264">
        <v>5</v>
      </c>
      <c r="Y3" s="264">
        <v>15</v>
      </c>
      <c r="Z3" s="264">
        <v>5</v>
      </c>
      <c r="AA3" s="264">
        <v>15</v>
      </c>
      <c r="AB3" s="264">
        <v>5</v>
      </c>
      <c r="AC3" s="274">
        <f t="shared" si="0"/>
        <v>90</v>
      </c>
      <c r="AD3" s="275">
        <f t="shared" si="1"/>
        <v>181</v>
      </c>
      <c r="AE3" s="276">
        <v>1</v>
      </c>
    </row>
    <row r="4" spans="1:237" ht="15.75" customHeight="1" x14ac:dyDescent="0.25">
      <c r="A4" s="46">
        <v>2</v>
      </c>
      <c r="B4" s="343" t="s">
        <v>67</v>
      </c>
      <c r="C4" s="5" t="s">
        <v>71</v>
      </c>
      <c r="D4" s="5" t="s">
        <v>72</v>
      </c>
      <c r="E4" s="9" t="s">
        <v>47</v>
      </c>
      <c r="F4" s="9" t="s">
        <v>48</v>
      </c>
      <c r="G4" s="118" t="s">
        <v>70</v>
      </c>
      <c r="H4" s="176">
        <v>7</v>
      </c>
      <c r="I4" s="176">
        <v>7</v>
      </c>
      <c r="J4" s="176">
        <v>9</v>
      </c>
      <c r="K4" s="176">
        <v>9</v>
      </c>
      <c r="L4" s="176">
        <v>10</v>
      </c>
      <c r="M4" s="176">
        <v>8</v>
      </c>
      <c r="N4" s="176">
        <v>7</v>
      </c>
      <c r="O4" s="176">
        <v>10</v>
      </c>
      <c r="P4" s="176">
        <v>5</v>
      </c>
      <c r="Q4" s="176">
        <v>10</v>
      </c>
      <c r="R4" s="177">
        <f>Q4+P4+O4+N4+M4+L4+K4+J4+I4+H4</f>
        <v>82</v>
      </c>
      <c r="S4" s="176">
        <v>9</v>
      </c>
      <c r="T4" s="176">
        <v>10</v>
      </c>
      <c r="U4" s="176">
        <v>8</v>
      </c>
      <c r="V4" s="176">
        <v>10</v>
      </c>
      <c r="W4" s="176">
        <v>15</v>
      </c>
      <c r="X4" s="176">
        <v>5</v>
      </c>
      <c r="Y4" s="176">
        <v>15</v>
      </c>
      <c r="Z4" s="176">
        <v>3</v>
      </c>
      <c r="AA4" s="176">
        <v>15</v>
      </c>
      <c r="AB4" s="176">
        <v>2</v>
      </c>
      <c r="AC4" s="277">
        <f t="shared" si="0"/>
        <v>92</v>
      </c>
      <c r="AD4" s="278">
        <f t="shared" si="1"/>
        <v>174</v>
      </c>
      <c r="AE4" s="279">
        <v>2</v>
      </c>
    </row>
    <row r="5" spans="1:237" ht="15.75" customHeight="1" x14ac:dyDescent="0.25">
      <c r="A5" s="46">
        <v>6</v>
      </c>
      <c r="B5" s="86" t="s">
        <v>162</v>
      </c>
      <c r="C5" s="6" t="s">
        <v>163</v>
      </c>
      <c r="D5" s="86" t="s">
        <v>164</v>
      </c>
      <c r="E5" s="66" t="s">
        <v>44</v>
      </c>
      <c r="F5" s="9" t="s">
        <v>48</v>
      </c>
      <c r="G5" s="117" t="s">
        <v>171</v>
      </c>
      <c r="H5" s="176">
        <v>9</v>
      </c>
      <c r="I5" s="176">
        <v>8</v>
      </c>
      <c r="J5" s="176">
        <v>8</v>
      </c>
      <c r="K5" s="176">
        <v>8</v>
      </c>
      <c r="L5" s="176">
        <v>9</v>
      </c>
      <c r="M5" s="176">
        <v>7</v>
      </c>
      <c r="N5" s="176">
        <v>10</v>
      </c>
      <c r="O5" s="176">
        <v>9</v>
      </c>
      <c r="P5" s="176">
        <v>9</v>
      </c>
      <c r="Q5" s="176">
        <v>10</v>
      </c>
      <c r="R5" s="177">
        <f>Q5+P5+O5+N5+M5+L5+K5+J5+I5+H5</f>
        <v>87</v>
      </c>
      <c r="S5" s="176">
        <v>10</v>
      </c>
      <c r="T5" s="176">
        <v>9</v>
      </c>
      <c r="U5" s="176">
        <v>7</v>
      </c>
      <c r="V5" s="176">
        <v>10</v>
      </c>
      <c r="W5" s="176">
        <v>14</v>
      </c>
      <c r="X5" s="176">
        <v>2</v>
      </c>
      <c r="Y5" s="176">
        <v>14</v>
      </c>
      <c r="Z5" s="176">
        <v>2</v>
      </c>
      <c r="AA5" s="176">
        <v>12</v>
      </c>
      <c r="AB5" s="176">
        <v>2</v>
      </c>
      <c r="AC5" s="277">
        <f t="shared" si="0"/>
        <v>82</v>
      </c>
      <c r="AD5" s="278">
        <f t="shared" si="1"/>
        <v>169</v>
      </c>
      <c r="AE5" s="279">
        <v>3</v>
      </c>
    </row>
    <row r="6" spans="1:237" ht="15.75" customHeight="1" x14ac:dyDescent="0.25">
      <c r="A6" s="266">
        <v>1</v>
      </c>
      <c r="B6" s="86" t="s">
        <v>155</v>
      </c>
      <c r="C6" s="86" t="s">
        <v>156</v>
      </c>
      <c r="D6" s="5" t="s">
        <v>157</v>
      </c>
      <c r="E6" s="9" t="s">
        <v>44</v>
      </c>
      <c r="F6" s="83" t="s">
        <v>45</v>
      </c>
      <c r="G6" s="118" t="s">
        <v>46</v>
      </c>
      <c r="H6" s="176">
        <v>9</v>
      </c>
      <c r="I6" s="176">
        <v>8</v>
      </c>
      <c r="J6" s="176">
        <v>7</v>
      </c>
      <c r="K6" s="176">
        <v>9</v>
      </c>
      <c r="L6" s="176">
        <v>10</v>
      </c>
      <c r="M6" s="176">
        <v>7</v>
      </c>
      <c r="N6" s="176">
        <v>5</v>
      </c>
      <c r="O6" s="176">
        <v>8</v>
      </c>
      <c r="P6" s="176">
        <v>7</v>
      </c>
      <c r="Q6" s="176">
        <v>10</v>
      </c>
      <c r="R6" s="177">
        <f>SUM(H6:Q6)</f>
        <v>80</v>
      </c>
      <c r="S6" s="176">
        <v>5</v>
      </c>
      <c r="T6" s="176">
        <v>8</v>
      </c>
      <c r="U6" s="176">
        <v>6</v>
      </c>
      <c r="V6" s="176">
        <v>10</v>
      </c>
      <c r="W6" s="176">
        <v>12</v>
      </c>
      <c r="X6" s="176">
        <v>4</v>
      </c>
      <c r="Y6" s="176">
        <v>13</v>
      </c>
      <c r="Z6" s="176">
        <v>4</v>
      </c>
      <c r="AA6" s="176">
        <v>10</v>
      </c>
      <c r="AB6" s="176">
        <v>3</v>
      </c>
      <c r="AC6" s="277">
        <f t="shared" si="0"/>
        <v>75</v>
      </c>
      <c r="AD6" s="278">
        <f t="shared" si="1"/>
        <v>155</v>
      </c>
      <c r="AE6" s="279">
        <v>4</v>
      </c>
      <c r="AH6" s="161"/>
    </row>
    <row r="7" spans="1:237" ht="15" customHeight="1" x14ac:dyDescent="0.3">
      <c r="A7" s="266">
        <v>4</v>
      </c>
      <c r="B7" s="84" t="s">
        <v>183</v>
      </c>
      <c r="C7" s="5" t="s">
        <v>184</v>
      </c>
      <c r="D7" s="5" t="s">
        <v>193</v>
      </c>
      <c r="E7" s="9" t="s">
        <v>194</v>
      </c>
      <c r="F7" s="83" t="s">
        <v>48</v>
      </c>
      <c r="G7" s="118" t="s">
        <v>195</v>
      </c>
      <c r="H7" s="176">
        <v>0</v>
      </c>
      <c r="I7" s="176">
        <v>0</v>
      </c>
      <c r="J7" s="176">
        <v>0</v>
      </c>
      <c r="K7" s="176">
        <v>0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7">
        <f t="shared" ref="R7:R8" si="2">SUM(H7:Q7)</f>
        <v>0</v>
      </c>
      <c r="S7" s="176">
        <v>0</v>
      </c>
      <c r="T7" s="176">
        <v>0</v>
      </c>
      <c r="U7" s="176">
        <v>0</v>
      </c>
      <c r="V7" s="176">
        <v>0</v>
      </c>
      <c r="W7" s="176">
        <v>0</v>
      </c>
      <c r="X7" s="176">
        <v>0</v>
      </c>
      <c r="Y7" s="176">
        <v>0</v>
      </c>
      <c r="Z7" s="176">
        <v>0</v>
      </c>
      <c r="AA7" s="176">
        <v>0</v>
      </c>
      <c r="AB7" s="176">
        <v>0</v>
      </c>
      <c r="AC7" s="277">
        <f>SUM(S7:AB7)</f>
        <v>0</v>
      </c>
      <c r="AD7" s="278">
        <f t="shared" si="1"/>
        <v>0</v>
      </c>
      <c r="AE7" s="353">
        <v>99</v>
      </c>
      <c r="AF7" t="s">
        <v>199</v>
      </c>
    </row>
    <row r="8" spans="1:237" ht="15.75" customHeight="1" x14ac:dyDescent="0.3">
      <c r="A8" s="266">
        <v>5</v>
      </c>
      <c r="B8" s="84" t="s">
        <v>143</v>
      </c>
      <c r="C8" s="5" t="s">
        <v>144</v>
      </c>
      <c r="D8" s="5" t="s">
        <v>145</v>
      </c>
      <c r="E8" s="9" t="s">
        <v>44</v>
      </c>
      <c r="F8" s="83" t="s">
        <v>45</v>
      </c>
      <c r="G8" s="118" t="s">
        <v>46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7">
        <f t="shared" si="2"/>
        <v>0</v>
      </c>
      <c r="S8" s="176">
        <v>0</v>
      </c>
      <c r="T8" s="176">
        <v>0</v>
      </c>
      <c r="U8" s="176">
        <v>0</v>
      </c>
      <c r="V8" s="176">
        <v>0</v>
      </c>
      <c r="W8" s="176">
        <v>0</v>
      </c>
      <c r="X8" s="176">
        <v>0</v>
      </c>
      <c r="Y8" s="176">
        <v>0</v>
      </c>
      <c r="Z8" s="176">
        <v>0</v>
      </c>
      <c r="AA8" s="176">
        <v>0</v>
      </c>
      <c r="AB8" s="176">
        <v>0</v>
      </c>
      <c r="AC8" s="277">
        <f t="shared" si="0"/>
        <v>0</v>
      </c>
      <c r="AD8" s="278">
        <f t="shared" si="1"/>
        <v>0</v>
      </c>
      <c r="AE8" s="353">
        <v>99</v>
      </c>
      <c r="AF8" t="s">
        <v>199</v>
      </c>
    </row>
    <row r="9" spans="1:237" ht="14.25" customHeight="1" x14ac:dyDescent="0.3">
      <c r="A9" s="266"/>
      <c r="B9" s="84"/>
      <c r="C9" s="5"/>
      <c r="D9" s="5"/>
      <c r="E9" s="9"/>
      <c r="F9" s="83"/>
      <c r="G9" s="118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7">
        <f t="shared" ref="R9:R16" si="3">Q9+P9+O9+N9+M9+L9+K9+J9+I9+H9</f>
        <v>0</v>
      </c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277">
        <f t="shared" ref="AC9:AC16" si="4">SUM(S9:AB9)</f>
        <v>0</v>
      </c>
      <c r="AD9" s="278">
        <f t="shared" ref="AD9:AD16" si="5">SUM(AC9,R9)</f>
        <v>0</v>
      </c>
      <c r="AE9" s="279"/>
    </row>
    <row r="10" spans="1:237" ht="15.75" customHeight="1" x14ac:dyDescent="0.25">
      <c r="A10" s="46"/>
      <c r="B10" s="5"/>
      <c r="C10" s="5"/>
      <c r="D10" s="5"/>
      <c r="E10" s="9"/>
      <c r="F10" s="9"/>
      <c r="G10" s="118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7">
        <f t="shared" si="3"/>
        <v>0</v>
      </c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277">
        <f t="shared" si="4"/>
        <v>0</v>
      </c>
      <c r="AD10" s="278">
        <f t="shared" si="5"/>
        <v>0</v>
      </c>
      <c r="AE10" s="279"/>
    </row>
    <row r="11" spans="1:237" ht="15.75" customHeight="1" x14ac:dyDescent="0.25">
      <c r="A11" s="267"/>
      <c r="B11" s="5"/>
      <c r="C11" s="5"/>
      <c r="D11" s="5"/>
      <c r="E11" s="9"/>
      <c r="F11" s="9"/>
      <c r="G11" s="118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>
        <f t="shared" si="3"/>
        <v>0</v>
      </c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277">
        <f t="shared" si="4"/>
        <v>0</v>
      </c>
      <c r="AD11" s="278">
        <f t="shared" si="5"/>
        <v>0</v>
      </c>
      <c r="AE11" s="279"/>
      <c r="AF11" s="35"/>
    </row>
    <row r="12" spans="1:237" ht="15.75" customHeight="1" x14ac:dyDescent="0.3">
      <c r="A12" s="268"/>
      <c r="B12" s="113"/>
      <c r="C12" s="113"/>
      <c r="D12" s="113"/>
      <c r="E12" s="114"/>
      <c r="F12" s="114"/>
      <c r="G12" s="115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7">
        <f t="shared" si="3"/>
        <v>0</v>
      </c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277">
        <f t="shared" si="4"/>
        <v>0</v>
      </c>
      <c r="AD12" s="278">
        <f t="shared" si="5"/>
        <v>0</v>
      </c>
      <c r="AE12" s="279"/>
    </row>
    <row r="13" spans="1:237" ht="15.75" customHeight="1" x14ac:dyDescent="0.25">
      <c r="A13" s="266"/>
      <c r="B13" s="5"/>
      <c r="C13" s="5"/>
      <c r="D13" s="5"/>
      <c r="E13" s="9"/>
      <c r="F13" s="83"/>
      <c r="G13" s="83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7">
        <f t="shared" si="3"/>
        <v>0</v>
      </c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277">
        <f t="shared" si="4"/>
        <v>0</v>
      </c>
      <c r="AD13" s="278">
        <f t="shared" si="5"/>
        <v>0</v>
      </c>
      <c r="AE13" s="279"/>
    </row>
    <row r="14" spans="1:237" ht="13.5" customHeight="1" x14ac:dyDescent="0.25">
      <c r="A14" s="269"/>
      <c r="B14" s="85"/>
      <c r="C14" s="43"/>
      <c r="D14" s="5"/>
      <c r="E14" s="9"/>
      <c r="F14" s="83"/>
      <c r="G14" s="83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7">
        <f t="shared" si="3"/>
        <v>0</v>
      </c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277">
        <f t="shared" si="4"/>
        <v>0</v>
      </c>
      <c r="AD14" s="278">
        <f t="shared" si="5"/>
        <v>0</v>
      </c>
      <c r="AE14" s="279"/>
    </row>
    <row r="15" spans="1:237" ht="14.25" customHeight="1" x14ac:dyDescent="0.25">
      <c r="A15" s="269"/>
      <c r="B15" s="85"/>
      <c r="C15" s="43"/>
      <c r="D15" s="5"/>
      <c r="E15" s="9"/>
      <c r="F15" s="83"/>
      <c r="G15" s="83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7">
        <f t="shared" si="3"/>
        <v>0</v>
      </c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277">
        <f t="shared" si="4"/>
        <v>0</v>
      </c>
      <c r="AD15" s="278">
        <f t="shared" si="5"/>
        <v>0</v>
      </c>
      <c r="AE15" s="279"/>
    </row>
    <row r="16" spans="1:237" ht="13.5" customHeight="1" thickBot="1" x14ac:dyDescent="0.3">
      <c r="A16" s="270"/>
      <c r="B16" s="271"/>
      <c r="C16" s="103"/>
      <c r="D16" s="34"/>
      <c r="E16" s="53"/>
      <c r="F16" s="227"/>
      <c r="G16" s="227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3">
        <f t="shared" si="3"/>
        <v>0</v>
      </c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80">
        <f t="shared" si="4"/>
        <v>0</v>
      </c>
      <c r="AD16" s="281">
        <f t="shared" si="5"/>
        <v>0</v>
      </c>
      <c r="AE16" s="282"/>
    </row>
    <row r="17" spans="29:30" ht="13" thickTop="1" x14ac:dyDescent="0.25">
      <c r="AC17" s="161"/>
      <c r="AD17" s="260"/>
    </row>
  </sheetData>
  <sortState ref="A3:AF8">
    <sortCondition ref="AE3:AE8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3" bottom="0.14000000000000001" header="0.34" footer="3.937007874015748E-2"/>
  <pageSetup paperSize="9" scale="83" orientation="landscape" horizontalDpi="180" verticalDpi="180" r:id="rId3"/>
  <headerFooter alignWithMargins="0">
    <oddHeader>&amp;L&amp;"Arial CE,Tučné"9. ročník obranářského závodu&amp;C&amp;"Arial CE,Tučné"&amp;12KATEGORIE ZVV1&amp;R&amp;"Arial CE,Tučné"24.9.2016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1"/>
  <sheetViews>
    <sheetView zoomScalePageLayoutView="90" workbookViewId="0">
      <selection activeCell="AF23" sqref="AF23"/>
    </sheetView>
  </sheetViews>
  <sheetFormatPr defaultRowHeight="12.5" x14ac:dyDescent="0.25"/>
  <cols>
    <col min="1" max="1" width="3.1796875" customWidth="1"/>
    <col min="2" max="2" width="13.1796875" customWidth="1"/>
    <col min="3" max="3" width="11.1796875" customWidth="1"/>
    <col min="4" max="4" width="25" customWidth="1"/>
    <col min="5" max="5" width="8.7265625" style="65" customWidth="1"/>
    <col min="6" max="6" width="5.7265625" style="65" customWidth="1"/>
    <col min="7" max="7" width="16.26953125" style="65" customWidth="1"/>
    <col min="8" max="15" width="3.1796875" customWidth="1"/>
    <col min="16" max="16" width="3.26953125" customWidth="1"/>
    <col min="17" max="17" width="3.1796875" customWidth="1"/>
    <col min="18" max="18" width="4.26953125" customWidth="1"/>
    <col min="19" max="23" width="3.26953125" customWidth="1"/>
    <col min="24" max="24" width="2.7265625" customWidth="1"/>
    <col min="25" max="25" width="3.26953125" customWidth="1"/>
    <col min="26" max="26" width="2.54296875" customWidth="1"/>
    <col min="27" max="27" width="3.26953125" customWidth="1"/>
    <col min="28" max="28" width="2.7265625" customWidth="1"/>
    <col min="29" max="30" width="4.26953125" customWidth="1"/>
    <col min="31" max="31" width="3.453125" customWidth="1"/>
    <col min="32" max="32" width="5.1796875" customWidth="1"/>
  </cols>
  <sheetData>
    <row r="1" spans="1:234" s="2" customFormat="1" ht="262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 t="s">
        <v>38</v>
      </c>
      <c r="G1" s="75" t="s">
        <v>18</v>
      </c>
      <c r="H1" s="14" t="s">
        <v>16</v>
      </c>
      <c r="I1" s="13" t="s">
        <v>10</v>
      </c>
      <c r="J1" s="13" t="s">
        <v>25</v>
      </c>
      <c r="K1" s="13" t="s">
        <v>26</v>
      </c>
      <c r="L1" s="13" t="s">
        <v>33</v>
      </c>
      <c r="M1" s="14" t="s">
        <v>32</v>
      </c>
      <c r="N1" s="14" t="s">
        <v>34</v>
      </c>
      <c r="O1" s="14" t="s">
        <v>35</v>
      </c>
      <c r="P1" s="15" t="s">
        <v>4</v>
      </c>
      <c r="Q1" s="14" t="s">
        <v>14</v>
      </c>
      <c r="R1" s="181" t="s">
        <v>17</v>
      </c>
      <c r="S1" s="12" t="s">
        <v>21</v>
      </c>
      <c r="T1" s="13" t="s">
        <v>6</v>
      </c>
      <c r="U1" s="13" t="s">
        <v>7</v>
      </c>
      <c r="V1" s="13" t="s">
        <v>36</v>
      </c>
      <c r="W1" s="14" t="s">
        <v>22</v>
      </c>
      <c r="X1" s="15" t="s">
        <v>13</v>
      </c>
      <c r="Y1" s="15" t="s">
        <v>23</v>
      </c>
      <c r="Z1" s="12" t="s">
        <v>13</v>
      </c>
      <c r="AA1" s="14" t="s">
        <v>31</v>
      </c>
      <c r="AB1" s="37" t="s">
        <v>13</v>
      </c>
      <c r="AC1" s="179" t="s">
        <v>20</v>
      </c>
      <c r="AD1" s="31" t="s">
        <v>8</v>
      </c>
      <c r="AE1" s="32" t="s">
        <v>9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4" thickTop="1" thickBot="1" x14ac:dyDescent="0.35">
      <c r="A2" s="27"/>
      <c r="B2" s="28"/>
      <c r="C2" s="23"/>
      <c r="D2" s="23"/>
      <c r="E2" s="64"/>
      <c r="F2" s="123"/>
      <c r="G2" s="119"/>
      <c r="H2" s="19">
        <v>10</v>
      </c>
      <c r="I2" s="17">
        <v>10</v>
      </c>
      <c r="J2" s="18">
        <v>10</v>
      </c>
      <c r="K2" s="18">
        <v>10</v>
      </c>
      <c r="L2" s="18">
        <v>10</v>
      </c>
      <c r="M2" s="18">
        <v>10</v>
      </c>
      <c r="N2" s="18">
        <v>10</v>
      </c>
      <c r="O2" s="17">
        <v>10</v>
      </c>
      <c r="P2" s="16">
        <v>10</v>
      </c>
      <c r="Q2" s="18">
        <v>10</v>
      </c>
      <c r="R2" s="182">
        <f>Q2+P2+O2+N2+M2+L2+K2+J2+I2+H2</f>
        <v>100</v>
      </c>
      <c r="S2" s="16">
        <v>10</v>
      </c>
      <c r="T2" s="17">
        <v>10</v>
      </c>
      <c r="U2" s="18">
        <v>10</v>
      </c>
      <c r="V2" s="18">
        <v>10</v>
      </c>
      <c r="W2" s="61">
        <v>15</v>
      </c>
      <c r="X2" s="61">
        <v>5</v>
      </c>
      <c r="Y2" s="61">
        <v>15</v>
      </c>
      <c r="Z2" s="62">
        <v>5</v>
      </c>
      <c r="AA2" s="61">
        <v>15</v>
      </c>
      <c r="AB2" s="62">
        <v>5</v>
      </c>
      <c r="AC2" s="180">
        <f>AB2+AA2+Z2+Y2+X2+W2+V2+U2+T2+S2</f>
        <v>100</v>
      </c>
      <c r="AD2" s="36">
        <f>AC2+R2</f>
        <v>200</v>
      </c>
      <c r="AE2" s="33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ht="15.75" customHeight="1" thickBot="1" x14ac:dyDescent="0.3">
      <c r="A3" s="3">
        <v>2</v>
      </c>
      <c r="B3" s="89" t="s">
        <v>110</v>
      </c>
      <c r="C3" s="50" t="s">
        <v>111</v>
      </c>
      <c r="D3" s="59" t="s">
        <v>112</v>
      </c>
      <c r="E3" s="66" t="s">
        <v>44</v>
      </c>
      <c r="F3" s="51" t="s">
        <v>45</v>
      </c>
      <c r="G3" s="117" t="s">
        <v>113</v>
      </c>
      <c r="H3" s="7">
        <v>10</v>
      </c>
      <c r="I3" s="7">
        <v>10</v>
      </c>
      <c r="J3" s="7">
        <v>9</v>
      </c>
      <c r="K3" s="7">
        <v>7</v>
      </c>
      <c r="L3" s="7">
        <v>10</v>
      </c>
      <c r="M3" s="7">
        <v>7</v>
      </c>
      <c r="N3" s="7">
        <v>0</v>
      </c>
      <c r="O3" s="7">
        <v>10</v>
      </c>
      <c r="P3" s="7">
        <v>9</v>
      </c>
      <c r="Q3" s="7">
        <v>10</v>
      </c>
      <c r="R3" s="182">
        <f>Q3+P3+O3+N3+M3+L3+K3+J3+I3+H3</f>
        <v>82</v>
      </c>
      <c r="S3" s="7">
        <v>10</v>
      </c>
      <c r="T3" s="7">
        <v>7</v>
      </c>
      <c r="U3" s="7">
        <v>10</v>
      </c>
      <c r="V3" s="7">
        <v>14</v>
      </c>
      <c r="W3" s="7">
        <v>5</v>
      </c>
      <c r="X3" s="7">
        <v>10</v>
      </c>
      <c r="Y3" s="7">
        <v>13</v>
      </c>
      <c r="Z3" s="7">
        <v>5</v>
      </c>
      <c r="AA3" s="7">
        <v>11</v>
      </c>
      <c r="AB3" s="7">
        <v>5</v>
      </c>
      <c r="AC3" s="180">
        <f>AB3+AA3+Z3+Y3+X3+W3+V3+U3+T3+S3</f>
        <v>90</v>
      </c>
      <c r="AD3" s="36">
        <f>AC3+R3</f>
        <v>172</v>
      </c>
      <c r="AE3" s="10">
        <v>1</v>
      </c>
      <c r="AJ3" s="57"/>
    </row>
    <row r="4" spans="1:234" ht="15.75" customHeight="1" thickBot="1" x14ac:dyDescent="0.3">
      <c r="A4" s="3">
        <v>4</v>
      </c>
      <c r="B4" s="90" t="s">
        <v>121</v>
      </c>
      <c r="C4" s="5" t="s">
        <v>122</v>
      </c>
      <c r="D4" s="5" t="s">
        <v>123</v>
      </c>
      <c r="E4" s="66" t="s">
        <v>44</v>
      </c>
      <c r="F4" s="9" t="s">
        <v>45</v>
      </c>
      <c r="G4" s="117" t="s">
        <v>116</v>
      </c>
      <c r="H4" s="7">
        <v>8</v>
      </c>
      <c r="I4" s="7">
        <v>9</v>
      </c>
      <c r="J4" s="7">
        <v>9</v>
      </c>
      <c r="K4" s="7">
        <v>8</v>
      </c>
      <c r="L4" s="7">
        <v>8</v>
      </c>
      <c r="M4" s="7">
        <v>8</v>
      </c>
      <c r="N4" s="7">
        <v>10</v>
      </c>
      <c r="O4" s="7">
        <v>10</v>
      </c>
      <c r="P4" s="7">
        <v>10</v>
      </c>
      <c r="Q4" s="7">
        <v>10</v>
      </c>
      <c r="R4" s="182">
        <f>Q4+P4+O4+N4+M4+L4+K4+J4+I4+H4</f>
        <v>90</v>
      </c>
      <c r="S4" s="7">
        <v>10</v>
      </c>
      <c r="T4" s="7">
        <v>9</v>
      </c>
      <c r="U4" s="7">
        <v>6</v>
      </c>
      <c r="V4" s="7">
        <v>14</v>
      </c>
      <c r="W4" s="7">
        <v>1</v>
      </c>
      <c r="X4" s="7">
        <v>5</v>
      </c>
      <c r="Y4" s="7">
        <v>15</v>
      </c>
      <c r="Z4" s="7">
        <v>3</v>
      </c>
      <c r="AA4" s="7">
        <v>0</v>
      </c>
      <c r="AB4" s="7">
        <v>0</v>
      </c>
      <c r="AC4" s="180">
        <f>AB4+AA4+Z4+Y4+X4+W4+V4+U4+T4+S4</f>
        <v>63</v>
      </c>
      <c r="AD4" s="36">
        <f>AC4+R4</f>
        <v>153</v>
      </c>
      <c r="AE4" s="11">
        <v>2</v>
      </c>
    </row>
    <row r="5" spans="1:234" ht="15.75" customHeight="1" thickBot="1" x14ac:dyDescent="0.3">
      <c r="A5" s="3">
        <v>1</v>
      </c>
      <c r="B5" s="286" t="s">
        <v>114</v>
      </c>
      <c r="C5" s="354" t="s">
        <v>101</v>
      </c>
      <c r="D5" s="286" t="s">
        <v>115</v>
      </c>
      <c r="E5" s="318" t="s">
        <v>44</v>
      </c>
      <c r="F5" s="9" t="s">
        <v>48</v>
      </c>
      <c r="G5" s="116" t="s">
        <v>116</v>
      </c>
      <c r="H5" s="319">
        <v>9</v>
      </c>
      <c r="I5" s="7">
        <v>9</v>
      </c>
      <c r="J5" s="7">
        <v>9</v>
      </c>
      <c r="K5" s="7">
        <v>8</v>
      </c>
      <c r="L5" s="7">
        <v>2</v>
      </c>
      <c r="M5" s="7">
        <v>6</v>
      </c>
      <c r="N5" s="7">
        <v>7</v>
      </c>
      <c r="O5" s="7">
        <v>0</v>
      </c>
      <c r="P5" s="7">
        <v>9</v>
      </c>
      <c r="Q5" s="7">
        <v>9</v>
      </c>
      <c r="R5" s="182">
        <f>Q5+P5+O5+N5+M5+L5+K5+J5+I5+H5</f>
        <v>68</v>
      </c>
      <c r="S5" s="7">
        <v>8</v>
      </c>
      <c r="T5" s="7">
        <v>9</v>
      </c>
      <c r="U5" s="7">
        <v>9</v>
      </c>
      <c r="V5" s="7">
        <v>10</v>
      </c>
      <c r="W5" s="7">
        <v>5</v>
      </c>
      <c r="X5" s="7">
        <v>9</v>
      </c>
      <c r="Y5" s="7">
        <v>11</v>
      </c>
      <c r="Z5" s="7">
        <v>4</v>
      </c>
      <c r="AA5" s="7">
        <v>11</v>
      </c>
      <c r="AB5" s="7">
        <v>5</v>
      </c>
      <c r="AC5" s="180">
        <f>AB5+AA5+Z5+Y5+X5+W5+V5+U5+T5+S5</f>
        <v>81</v>
      </c>
      <c r="AD5" s="36">
        <f>AC5+R5</f>
        <v>149</v>
      </c>
      <c r="AE5" s="11">
        <v>3</v>
      </c>
    </row>
    <row r="6" spans="1:234" ht="15.75" customHeight="1" thickBot="1" x14ac:dyDescent="0.3">
      <c r="A6" s="3">
        <v>3</v>
      </c>
      <c r="B6" s="90" t="s">
        <v>168</v>
      </c>
      <c r="C6" s="5" t="s">
        <v>133</v>
      </c>
      <c r="D6" s="5" t="s">
        <v>169</v>
      </c>
      <c r="E6" s="66" t="s">
        <v>170</v>
      </c>
      <c r="F6" s="9" t="s">
        <v>48</v>
      </c>
      <c r="G6" s="117" t="s">
        <v>141</v>
      </c>
      <c r="H6" s="7">
        <v>8</v>
      </c>
      <c r="I6" s="7">
        <v>10</v>
      </c>
      <c r="J6" s="7">
        <v>8</v>
      </c>
      <c r="K6" s="7">
        <v>6</v>
      </c>
      <c r="L6" s="7">
        <v>8</v>
      </c>
      <c r="M6" s="7">
        <v>0</v>
      </c>
      <c r="N6" s="7">
        <v>0</v>
      </c>
      <c r="O6" s="7">
        <v>0</v>
      </c>
      <c r="P6" s="7">
        <v>0</v>
      </c>
      <c r="Q6" s="7">
        <v>8</v>
      </c>
      <c r="R6" s="182">
        <f>Q6+P6+O6+N6+M6+L6+K6+J6+I6+H6</f>
        <v>48</v>
      </c>
      <c r="S6" s="7">
        <v>0</v>
      </c>
      <c r="T6" s="7">
        <v>6</v>
      </c>
      <c r="U6" s="7">
        <v>2</v>
      </c>
      <c r="V6" s="7">
        <v>12</v>
      </c>
      <c r="W6" s="7">
        <v>5</v>
      </c>
      <c r="X6" s="7">
        <v>10</v>
      </c>
      <c r="Y6" s="7">
        <v>14</v>
      </c>
      <c r="Z6" s="7">
        <v>5</v>
      </c>
      <c r="AA6" s="7">
        <v>13</v>
      </c>
      <c r="AB6" s="7">
        <v>5</v>
      </c>
      <c r="AC6" s="180">
        <f>AB6+AA6+Z6+Y6+X6+W6+V6+U6+T6+S6</f>
        <v>72</v>
      </c>
      <c r="AD6" s="36">
        <f>AC6+R6</f>
        <v>120</v>
      </c>
      <c r="AE6" s="11">
        <v>4</v>
      </c>
    </row>
    <row r="7" spans="1:234" ht="15.75" customHeight="1" thickBot="1" x14ac:dyDescent="0.3">
      <c r="A7" s="40"/>
      <c r="B7" s="91"/>
      <c r="C7" s="41"/>
      <c r="D7" s="41"/>
      <c r="E7" s="73"/>
      <c r="F7" s="9"/>
      <c r="G7" s="120"/>
      <c r="H7" s="7"/>
      <c r="I7" s="7"/>
      <c r="J7" s="7"/>
      <c r="K7" s="7"/>
      <c r="L7" s="7"/>
      <c r="M7" s="7"/>
      <c r="N7" s="7"/>
      <c r="O7" s="7"/>
      <c r="P7" s="7"/>
      <c r="Q7" s="7"/>
      <c r="R7" s="182">
        <f t="shared" ref="R7:R11" si="0">Q7+P7+O7+N7+M7+L7+K7+J7+I7+H7</f>
        <v>0</v>
      </c>
      <c r="S7" s="7"/>
      <c r="T7" s="7"/>
      <c r="U7" s="7"/>
      <c r="V7" s="7"/>
      <c r="W7" s="7"/>
      <c r="X7" s="7"/>
      <c r="Y7" s="7"/>
      <c r="Z7" s="7"/>
      <c r="AA7" s="7"/>
      <c r="AB7" s="7"/>
      <c r="AC7" s="180">
        <f t="shared" ref="AC7:AC11" si="1">AB7+AA7+Z7+Y7+X7+W7+V7+U7+T7+S7</f>
        <v>0</v>
      </c>
      <c r="AD7" s="36">
        <f t="shared" ref="AD7:AD11" si="2">AC7+R7</f>
        <v>0</v>
      </c>
      <c r="AE7" s="42"/>
    </row>
    <row r="8" spans="1:234" ht="15.75" customHeight="1" thickBot="1" x14ac:dyDescent="0.3">
      <c r="A8" s="3"/>
      <c r="B8" s="90"/>
      <c r="C8" s="5"/>
      <c r="D8" s="5"/>
      <c r="E8" s="66"/>
      <c r="F8" s="9"/>
      <c r="G8" s="117"/>
      <c r="H8" s="7"/>
      <c r="I8" s="7"/>
      <c r="J8" s="7"/>
      <c r="K8" s="7"/>
      <c r="L8" s="7"/>
      <c r="M8" s="7"/>
      <c r="N8" s="7"/>
      <c r="O8" s="7"/>
      <c r="P8" s="7"/>
      <c r="Q8" s="7"/>
      <c r="R8" s="182">
        <f t="shared" si="0"/>
        <v>0</v>
      </c>
      <c r="S8" s="7"/>
      <c r="T8" s="7"/>
      <c r="U8" s="7"/>
      <c r="V8" s="7"/>
      <c r="W8" s="7"/>
      <c r="X8" s="7"/>
      <c r="Y8" s="7"/>
      <c r="Z8" s="7"/>
      <c r="AA8" s="7"/>
      <c r="AB8" s="7"/>
      <c r="AC8" s="180">
        <f t="shared" si="1"/>
        <v>0</v>
      </c>
      <c r="AD8" s="36">
        <f t="shared" si="2"/>
        <v>0</v>
      </c>
      <c r="AE8" s="11"/>
    </row>
    <row r="9" spans="1:234" ht="15.75" customHeight="1" thickBot="1" x14ac:dyDescent="0.3">
      <c r="A9" s="3"/>
      <c r="B9" s="90"/>
      <c r="C9" s="86"/>
      <c r="D9" s="5"/>
      <c r="E9" s="66"/>
      <c r="F9" s="9"/>
      <c r="G9" s="117"/>
      <c r="H9" s="7"/>
      <c r="I9" s="7"/>
      <c r="J9" s="7"/>
      <c r="K9" s="7"/>
      <c r="L9" s="7"/>
      <c r="M9" s="7"/>
      <c r="N9" s="7"/>
      <c r="O9" s="7"/>
      <c r="P9" s="7"/>
      <c r="Q9" s="7"/>
      <c r="R9" s="182">
        <f t="shared" si="0"/>
        <v>0</v>
      </c>
      <c r="S9" s="7"/>
      <c r="T9" s="7"/>
      <c r="U9" s="7"/>
      <c r="V9" s="7"/>
      <c r="W9" s="7"/>
      <c r="X9" s="7"/>
      <c r="Y9" s="7"/>
      <c r="Z9" s="7"/>
      <c r="AA9" s="7"/>
      <c r="AB9" s="7"/>
      <c r="AC9" s="180">
        <f t="shared" si="1"/>
        <v>0</v>
      </c>
      <c r="AD9" s="36">
        <f t="shared" si="2"/>
        <v>0</v>
      </c>
      <c r="AE9" s="11"/>
    </row>
    <row r="10" spans="1:234" ht="15.75" customHeight="1" thickBot="1" x14ac:dyDescent="0.3">
      <c r="A10" s="3"/>
      <c r="B10" s="90"/>
      <c r="C10" s="5"/>
      <c r="D10" s="5"/>
      <c r="E10" s="66"/>
      <c r="F10" s="9"/>
      <c r="G10" s="117"/>
      <c r="H10" s="7"/>
      <c r="I10" s="7"/>
      <c r="J10" s="7"/>
      <c r="K10" s="7"/>
      <c r="L10" s="7"/>
      <c r="M10" s="7"/>
      <c r="N10" s="7"/>
      <c r="O10" s="7"/>
      <c r="P10" s="7"/>
      <c r="Q10" s="7"/>
      <c r="R10" s="182">
        <f t="shared" si="0"/>
        <v>0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180">
        <f t="shared" si="1"/>
        <v>0</v>
      </c>
      <c r="AD10" s="36">
        <f t="shared" si="2"/>
        <v>0</v>
      </c>
      <c r="AE10" s="11"/>
    </row>
    <row r="11" spans="1:234" ht="15.75" customHeight="1" thickBot="1" x14ac:dyDescent="0.3">
      <c r="A11" s="49"/>
      <c r="B11" s="92"/>
      <c r="C11" s="93"/>
      <c r="D11" s="44"/>
      <c r="E11" s="74"/>
      <c r="F11" s="96"/>
      <c r="G11" s="121"/>
      <c r="H11" s="7"/>
      <c r="I11" s="7"/>
      <c r="J11" s="7"/>
      <c r="K11" s="7"/>
      <c r="L11" s="7"/>
      <c r="M11" s="7"/>
      <c r="N11" s="7"/>
      <c r="O11" s="7"/>
      <c r="P11" s="7"/>
      <c r="Q11" s="7"/>
      <c r="R11" s="182">
        <f t="shared" si="0"/>
        <v>0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180">
        <f t="shared" si="1"/>
        <v>0</v>
      </c>
      <c r="AD11" s="36">
        <f t="shared" si="2"/>
        <v>0</v>
      </c>
      <c r="AE11" s="45"/>
    </row>
  </sheetData>
  <sortState ref="A3:AE6">
    <sortCondition ref="AE3:AE6"/>
  </sortState>
  <dataConsolidate topLabels="1">
    <dataRefs count="2">
      <dataRef name="celkem" r:id="rId1"/>
      <dataRef name="e+f+g+h+i+j+k+l+m+n" r:id="rId2"/>
    </dataRefs>
  </dataConsolidate>
  <phoneticPr fontId="0" type="noConversion"/>
  <printOptions horizontalCentered="1"/>
  <pageMargins left="0.16" right="0.56000000000000005" top="1.55" bottom="0.14000000000000001" header="0.54" footer="3.937007874015748E-2"/>
  <pageSetup paperSize="9" scale="85" orientation="landscape" verticalDpi="180" r:id="rId3"/>
  <headerFooter alignWithMargins="0">
    <oddHeader>&amp;L&amp;"Arial CE,Tučné"9. ročník obranářského závodu&amp;C&amp;"Arial CE,Tučné"&amp;12KATEGORIE ZVV 2&amp;R24. září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18"/>
  <sheetViews>
    <sheetView zoomScale="70" zoomScaleNormal="70" zoomScalePageLayoutView="64" workbookViewId="0">
      <selection activeCell="AM17" sqref="AM17"/>
    </sheetView>
  </sheetViews>
  <sheetFormatPr defaultRowHeight="12.5" x14ac:dyDescent="0.25"/>
  <cols>
    <col min="1" max="1" width="3.1796875" customWidth="1"/>
    <col min="2" max="2" width="13.81640625" customWidth="1"/>
    <col min="3" max="3" width="11" customWidth="1"/>
    <col min="4" max="4" width="31" customWidth="1"/>
    <col min="5" max="5" width="7.453125" style="65" customWidth="1"/>
    <col min="6" max="6" width="5.7265625" style="65" customWidth="1"/>
    <col min="7" max="7" width="20.1796875" style="65" customWidth="1"/>
    <col min="8" max="8" width="6.1796875" style="65" customWidth="1"/>
    <col min="9" max="32" width="5.26953125" customWidth="1"/>
  </cols>
  <sheetData>
    <row r="1" spans="1:238" s="2" customFormat="1" ht="405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 t="s">
        <v>38</v>
      </c>
      <c r="G1" s="75" t="s">
        <v>18</v>
      </c>
      <c r="H1" s="136" t="s">
        <v>50</v>
      </c>
      <c r="I1" s="137" t="s">
        <v>86</v>
      </c>
      <c r="J1" s="138" t="s">
        <v>87</v>
      </c>
      <c r="K1" s="139" t="s">
        <v>88</v>
      </c>
      <c r="L1" s="139" t="s">
        <v>89</v>
      </c>
      <c r="M1" s="139" t="s">
        <v>90</v>
      </c>
      <c r="N1" s="140" t="s">
        <v>83</v>
      </c>
      <c r="O1" s="138" t="s">
        <v>86</v>
      </c>
      <c r="P1" s="138" t="s">
        <v>87</v>
      </c>
      <c r="Q1" s="139" t="s">
        <v>88</v>
      </c>
      <c r="R1" s="139" t="s">
        <v>89</v>
      </c>
      <c r="S1" s="139" t="s">
        <v>91</v>
      </c>
      <c r="T1" s="138" t="s">
        <v>92</v>
      </c>
      <c r="U1" s="138" t="s">
        <v>90</v>
      </c>
      <c r="V1" s="141" t="s">
        <v>84</v>
      </c>
      <c r="W1" s="148" t="s">
        <v>86</v>
      </c>
      <c r="X1" s="149" t="s">
        <v>87</v>
      </c>
      <c r="Y1" s="149" t="s">
        <v>88</v>
      </c>
      <c r="Z1" s="149" t="s">
        <v>89</v>
      </c>
      <c r="AA1" s="149" t="s">
        <v>94</v>
      </c>
      <c r="AB1" s="149" t="s">
        <v>95</v>
      </c>
      <c r="AC1" s="146" t="s">
        <v>90</v>
      </c>
      <c r="AD1" s="150" t="s">
        <v>89</v>
      </c>
      <c r="AE1" s="142" t="s">
        <v>85</v>
      </c>
      <c r="AF1" s="134" t="s">
        <v>9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ht="14" thickTop="1" thickBot="1" x14ac:dyDescent="0.3">
      <c r="A2" s="183"/>
      <c r="B2" s="184"/>
      <c r="C2" s="185"/>
      <c r="D2" s="185"/>
      <c r="E2" s="186"/>
      <c r="F2" s="123"/>
      <c r="G2" s="187"/>
      <c r="H2" s="188"/>
      <c r="I2" s="189">
        <v>5</v>
      </c>
      <c r="J2" s="190">
        <v>10</v>
      </c>
      <c r="K2" s="191">
        <v>20</v>
      </c>
      <c r="L2" s="192">
        <v>35</v>
      </c>
      <c r="M2" s="192">
        <v>30</v>
      </c>
      <c r="N2" s="193">
        <f t="shared" ref="N2:N9" si="0">M2+L2+K2+J2+I2</f>
        <v>100</v>
      </c>
      <c r="O2" s="190">
        <v>5</v>
      </c>
      <c r="P2" s="191">
        <v>10</v>
      </c>
      <c r="Q2" s="192">
        <v>10</v>
      </c>
      <c r="R2" s="192">
        <v>20</v>
      </c>
      <c r="S2" s="192">
        <v>5</v>
      </c>
      <c r="T2" s="192">
        <v>30</v>
      </c>
      <c r="U2" s="192">
        <v>20</v>
      </c>
      <c r="V2" s="194">
        <f t="shared" ref="V2:V9" si="1">U2+T2+S2+R2+Q2+P2+O2</f>
        <v>100</v>
      </c>
      <c r="W2" s="195">
        <v>10</v>
      </c>
      <c r="X2" s="196">
        <v>10</v>
      </c>
      <c r="Y2" s="196">
        <v>10</v>
      </c>
      <c r="Z2" s="196">
        <v>20</v>
      </c>
      <c r="AA2" s="196">
        <v>5</v>
      </c>
      <c r="AB2" s="196">
        <v>15</v>
      </c>
      <c r="AC2" s="196">
        <v>10</v>
      </c>
      <c r="AD2" s="196">
        <v>20</v>
      </c>
      <c r="AE2" s="197">
        <f t="shared" ref="AE2:AE9" si="2">AD2+AC2+AB2+AA2+Z2+Y2+X2+W2</f>
        <v>100</v>
      </c>
      <c r="AF2" s="19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</row>
    <row r="3" spans="1:238" ht="20.149999999999999" customHeight="1" thickTop="1" thickBot="1" x14ac:dyDescent="0.3">
      <c r="A3" s="125">
        <v>2</v>
      </c>
      <c r="B3" s="322" t="s">
        <v>138</v>
      </c>
      <c r="C3" s="323" t="s">
        <v>139</v>
      </c>
      <c r="D3" s="323" t="s">
        <v>140</v>
      </c>
      <c r="E3" s="324" t="s">
        <v>130</v>
      </c>
      <c r="F3" s="324" t="s">
        <v>48</v>
      </c>
      <c r="G3" s="325" t="s">
        <v>141</v>
      </c>
      <c r="H3" s="341" t="s">
        <v>142</v>
      </c>
      <c r="I3" s="346"/>
      <c r="J3" s="346"/>
      <c r="K3" s="346"/>
      <c r="L3" s="346"/>
      <c r="M3" s="346"/>
      <c r="N3" s="144">
        <f>M3+L3+K3+J3+I3</f>
        <v>0</v>
      </c>
      <c r="O3" s="305"/>
      <c r="P3" s="305"/>
      <c r="Q3" s="305"/>
      <c r="R3" s="305"/>
      <c r="S3" s="305"/>
      <c r="T3" s="305"/>
      <c r="U3" s="305"/>
      <c r="V3" s="144">
        <f>U3+T3+S3+R3+Q3+P3+O3</f>
        <v>0</v>
      </c>
      <c r="W3" s="371">
        <v>4</v>
      </c>
      <c r="X3" s="371">
        <v>9</v>
      </c>
      <c r="Y3" s="371">
        <v>9</v>
      </c>
      <c r="Z3" s="371">
        <v>19</v>
      </c>
      <c r="AA3" s="372">
        <v>4.5</v>
      </c>
      <c r="AB3" s="371">
        <v>15</v>
      </c>
      <c r="AC3" s="371">
        <v>9</v>
      </c>
      <c r="AD3" s="372">
        <v>18.5</v>
      </c>
      <c r="AE3" s="145">
        <f>AD3+AC3+AB3+AA3+Z3+Y3+X3+W3</f>
        <v>88</v>
      </c>
      <c r="AF3" s="352">
        <v>1</v>
      </c>
    </row>
    <row r="4" spans="1:238" ht="20.149999999999999" customHeight="1" thickTop="1" thickBot="1" x14ac:dyDescent="0.35">
      <c r="A4" s="47">
        <v>5</v>
      </c>
      <c r="B4" s="323" t="s">
        <v>180</v>
      </c>
      <c r="C4" s="326" t="s">
        <v>181</v>
      </c>
      <c r="D4" s="323" t="s">
        <v>182</v>
      </c>
      <c r="E4" s="327" t="s">
        <v>44</v>
      </c>
      <c r="F4" s="324" t="s">
        <v>45</v>
      </c>
      <c r="G4" s="328" t="s">
        <v>46</v>
      </c>
      <c r="H4" s="340" t="s">
        <v>93</v>
      </c>
      <c r="I4" s="368">
        <v>5</v>
      </c>
      <c r="J4" s="369">
        <v>7</v>
      </c>
      <c r="K4" s="369">
        <v>13</v>
      </c>
      <c r="L4" s="369">
        <v>32</v>
      </c>
      <c r="M4" s="370">
        <v>25</v>
      </c>
      <c r="N4" s="144">
        <f>M4+L4+K4+J4+I4</f>
        <v>82</v>
      </c>
      <c r="O4" s="305"/>
      <c r="P4" s="305"/>
      <c r="Q4" s="305"/>
      <c r="R4" s="305"/>
      <c r="S4" s="305"/>
      <c r="T4" s="305"/>
      <c r="U4" s="305"/>
      <c r="V4" s="144">
        <f>U4+T4+S4+R4+Q4+P4+O4</f>
        <v>0</v>
      </c>
      <c r="W4" s="373"/>
      <c r="X4" s="373"/>
      <c r="Y4" s="373"/>
      <c r="Z4" s="373"/>
      <c r="AA4" s="373"/>
      <c r="AB4" s="373"/>
      <c r="AC4" s="373"/>
      <c r="AD4" s="373"/>
      <c r="AE4" s="145">
        <f>AD4+AC4+AB4+AA4+Z4+Y4+X4+W4</f>
        <v>0</v>
      </c>
      <c r="AF4" s="135">
        <v>2</v>
      </c>
    </row>
    <row r="5" spans="1:238" ht="20.149999999999999" customHeight="1" thickTop="1" thickBot="1" x14ac:dyDescent="0.35">
      <c r="A5" s="88">
        <v>3</v>
      </c>
      <c r="B5" s="323" t="s">
        <v>106</v>
      </c>
      <c r="C5" s="323" t="s">
        <v>107</v>
      </c>
      <c r="D5" s="323" t="s">
        <v>108</v>
      </c>
      <c r="E5" s="324" t="s">
        <v>65</v>
      </c>
      <c r="F5" s="325" t="s">
        <v>48</v>
      </c>
      <c r="G5" s="325" t="s">
        <v>109</v>
      </c>
      <c r="H5" s="340" t="s">
        <v>93</v>
      </c>
      <c r="I5" s="347">
        <v>1</v>
      </c>
      <c r="J5" s="348">
        <v>8</v>
      </c>
      <c r="K5" s="348">
        <v>16</v>
      </c>
      <c r="L5" s="348">
        <v>29</v>
      </c>
      <c r="M5" s="349">
        <v>27</v>
      </c>
      <c r="N5" s="144">
        <f>M5+L5+K5+J5+I5</f>
        <v>81</v>
      </c>
      <c r="O5" s="305"/>
      <c r="P5" s="305"/>
      <c r="Q5" s="305"/>
      <c r="R5" s="305"/>
      <c r="S5" s="305"/>
      <c r="T5" s="305"/>
      <c r="U5" s="305"/>
      <c r="V5" s="144">
        <f>U5+T5+S5+R5+Q5+P5+O5</f>
        <v>0</v>
      </c>
      <c r="W5" s="305"/>
      <c r="X5" s="305"/>
      <c r="Y5" s="305"/>
      <c r="Z5" s="305"/>
      <c r="AA5" s="305"/>
      <c r="AB5" s="305"/>
      <c r="AC5" s="305"/>
      <c r="AD5" s="305"/>
      <c r="AE5" s="145">
        <f>AD5+AC5+AB5+AA5+Z5+Y5+X5+W5</f>
        <v>0</v>
      </c>
      <c r="AF5" s="135">
        <v>3</v>
      </c>
    </row>
    <row r="6" spans="1:238" ht="20.149999999999999" customHeight="1" thickTop="1" thickBot="1" x14ac:dyDescent="0.3">
      <c r="A6" s="88">
        <v>4</v>
      </c>
      <c r="B6" s="323" t="s">
        <v>117</v>
      </c>
      <c r="C6" s="323" t="s">
        <v>118</v>
      </c>
      <c r="D6" s="323" t="s">
        <v>119</v>
      </c>
      <c r="E6" s="324" t="s">
        <v>120</v>
      </c>
      <c r="F6" s="325" t="s">
        <v>45</v>
      </c>
      <c r="G6" s="325" t="s">
        <v>46</v>
      </c>
      <c r="H6" s="341" t="s">
        <v>142</v>
      </c>
      <c r="I6" s="346"/>
      <c r="J6" s="346"/>
      <c r="K6" s="346"/>
      <c r="L6" s="346"/>
      <c r="M6" s="346"/>
      <c r="N6" s="144">
        <f>M6+L6+K6+J6+I6</f>
        <v>0</v>
      </c>
      <c r="O6" s="305"/>
      <c r="P6" s="305"/>
      <c r="Q6" s="305"/>
      <c r="R6" s="305"/>
      <c r="S6" s="305"/>
      <c r="T6" s="305"/>
      <c r="U6" s="305"/>
      <c r="V6" s="144">
        <f>U6+T6+S6+R6+Q6+P6+O6</f>
        <v>0</v>
      </c>
      <c r="W6" s="375">
        <v>8</v>
      </c>
      <c r="X6" s="375">
        <v>9</v>
      </c>
      <c r="Y6" s="375">
        <v>8</v>
      </c>
      <c r="Z6" s="375">
        <v>17</v>
      </c>
      <c r="AA6" s="375">
        <v>4</v>
      </c>
      <c r="AB6" s="375">
        <v>12</v>
      </c>
      <c r="AC6" s="375">
        <v>7</v>
      </c>
      <c r="AD6" s="375">
        <v>15</v>
      </c>
      <c r="AE6" s="145">
        <f>AD6+AC6+AB6+AA6+Z6+Y6+X6+W6</f>
        <v>80</v>
      </c>
      <c r="AF6" s="135">
        <v>4</v>
      </c>
    </row>
    <row r="7" spans="1:238" ht="20.149999999999999" customHeight="1" thickTop="1" thickBot="1" x14ac:dyDescent="0.3">
      <c r="A7" s="47">
        <v>1</v>
      </c>
      <c r="B7" s="323" t="s">
        <v>172</v>
      </c>
      <c r="C7" s="323" t="s">
        <v>173</v>
      </c>
      <c r="D7" s="323" t="s">
        <v>187</v>
      </c>
      <c r="E7" s="324" t="s">
        <v>47</v>
      </c>
      <c r="F7" s="325" t="s">
        <v>48</v>
      </c>
      <c r="G7" s="325" t="s">
        <v>174</v>
      </c>
      <c r="H7" s="306" t="s">
        <v>142</v>
      </c>
      <c r="I7" s="346"/>
      <c r="J7" s="346"/>
      <c r="K7" s="346"/>
      <c r="L7" s="346"/>
      <c r="M7" s="346"/>
      <c r="N7" s="144">
        <f>M7+L7+K7+J7+I7</f>
        <v>0</v>
      </c>
      <c r="O7" s="305"/>
      <c r="P7" s="305"/>
      <c r="Q7" s="305"/>
      <c r="R7" s="305"/>
      <c r="S7" s="305"/>
      <c r="T7" s="305"/>
      <c r="U7" s="305"/>
      <c r="V7" s="144">
        <f>U7+T7+S7+R7+Q7+P7+O7</f>
        <v>0</v>
      </c>
      <c r="W7" s="377">
        <v>3</v>
      </c>
      <c r="X7" s="377">
        <v>6</v>
      </c>
      <c r="Y7" s="377">
        <v>7</v>
      </c>
      <c r="Z7" s="377">
        <v>19</v>
      </c>
      <c r="AA7" s="377">
        <v>2</v>
      </c>
      <c r="AB7" s="377">
        <v>13</v>
      </c>
      <c r="AC7" s="377">
        <v>6</v>
      </c>
      <c r="AD7" s="377">
        <v>13</v>
      </c>
      <c r="AE7" s="374">
        <f>AD7+AC7+AB7+AA7+Z7+Y7+X7+W7</f>
        <v>69</v>
      </c>
      <c r="AF7" s="135">
        <v>5</v>
      </c>
    </row>
    <row r="8" spans="1:238" ht="20.149999999999999" customHeight="1" thickTop="1" thickBot="1" x14ac:dyDescent="0.35">
      <c r="A8" s="125">
        <v>6</v>
      </c>
      <c r="B8" s="329" t="s">
        <v>165</v>
      </c>
      <c r="C8" s="323" t="s">
        <v>166</v>
      </c>
      <c r="D8" s="323" t="s">
        <v>167</v>
      </c>
      <c r="E8" s="324" t="s">
        <v>44</v>
      </c>
      <c r="F8" s="325" t="s">
        <v>45</v>
      </c>
      <c r="G8" s="325" t="s">
        <v>171</v>
      </c>
      <c r="H8" s="321" t="s">
        <v>93</v>
      </c>
      <c r="I8" s="307">
        <v>0</v>
      </c>
      <c r="J8" s="307">
        <v>0</v>
      </c>
      <c r="K8" s="307">
        <v>0</v>
      </c>
      <c r="L8" s="307">
        <v>0</v>
      </c>
      <c r="M8" s="307">
        <v>0</v>
      </c>
      <c r="N8" s="143">
        <f>M8+L8+K8+J8+I8</f>
        <v>0</v>
      </c>
      <c r="O8" s="305"/>
      <c r="P8" s="305"/>
      <c r="Q8" s="305"/>
      <c r="R8" s="305"/>
      <c r="S8" s="305"/>
      <c r="T8" s="305"/>
      <c r="U8" s="305"/>
      <c r="V8" s="144">
        <f>U8+T8+S8+R8+Q8+P8+O8</f>
        <v>0</v>
      </c>
      <c r="W8" s="376"/>
      <c r="X8" s="376"/>
      <c r="Y8" s="376"/>
      <c r="Z8" s="376"/>
      <c r="AA8" s="376"/>
      <c r="AB8" s="376"/>
      <c r="AC8" s="376"/>
      <c r="AD8" s="376"/>
      <c r="AE8" s="145">
        <f>AD8+AC8+AB8+AA8+Z8+Y8+X8+W8</f>
        <v>0</v>
      </c>
      <c r="AF8" s="135">
        <v>6</v>
      </c>
    </row>
    <row r="9" spans="1:238" ht="20.149999999999999" customHeight="1" thickTop="1" thickBot="1" x14ac:dyDescent="0.3">
      <c r="A9" s="47"/>
      <c r="B9" s="5"/>
      <c r="C9" s="5"/>
      <c r="D9" s="5"/>
      <c r="E9" s="9"/>
      <c r="F9" s="9"/>
      <c r="G9" s="83"/>
      <c r="H9" s="208"/>
      <c r="I9" s="206"/>
      <c r="J9" s="151"/>
      <c r="K9" s="151"/>
      <c r="L9" s="151"/>
      <c r="M9" s="151"/>
      <c r="N9" s="143">
        <f t="shared" si="0"/>
        <v>0</v>
      </c>
      <c r="O9" s="151"/>
      <c r="P9" s="151"/>
      <c r="Q9" s="151"/>
      <c r="R9" s="151"/>
      <c r="S9" s="151"/>
      <c r="T9" s="151"/>
      <c r="U9" s="151"/>
      <c r="V9" s="144">
        <f t="shared" si="1"/>
        <v>0</v>
      </c>
      <c r="W9" s="151"/>
      <c r="X9" s="151"/>
      <c r="Y9" s="151"/>
      <c r="Z9" s="151"/>
      <c r="AA9" s="151"/>
      <c r="AB9" s="151"/>
      <c r="AC9" s="151"/>
      <c r="AD9" s="151"/>
      <c r="AE9" s="145">
        <f t="shared" si="2"/>
        <v>0</v>
      </c>
      <c r="AF9" s="135"/>
    </row>
    <row r="10" spans="1:238" ht="20.149999999999999" customHeight="1" thickTop="1" thickBot="1" x14ac:dyDescent="0.3">
      <c r="A10" s="88"/>
      <c r="B10" s="5"/>
      <c r="C10" s="5"/>
      <c r="D10" s="5"/>
      <c r="E10" s="9"/>
      <c r="F10" s="9"/>
      <c r="G10" s="83"/>
      <c r="H10" s="208"/>
      <c r="I10" s="206"/>
      <c r="J10" s="151"/>
      <c r="K10" s="151"/>
      <c r="L10" s="151"/>
      <c r="M10" s="151"/>
      <c r="N10" s="143">
        <f t="shared" ref="N10:N15" si="3">M10+L10+K10+J10+I10</f>
        <v>0</v>
      </c>
      <c r="O10" s="151"/>
      <c r="P10" s="151"/>
      <c r="Q10" s="151"/>
      <c r="R10" s="151"/>
      <c r="S10" s="151"/>
      <c r="T10" s="151"/>
      <c r="U10" s="151"/>
      <c r="V10" s="144">
        <f t="shared" ref="V10:V15" si="4">U10+T10+S10+R10+Q10+P10+O10</f>
        <v>0</v>
      </c>
      <c r="W10" s="151"/>
      <c r="X10" s="151"/>
      <c r="Y10" s="151"/>
      <c r="Z10" s="151"/>
      <c r="AA10" s="151"/>
      <c r="AB10" s="151"/>
      <c r="AC10" s="151"/>
      <c r="AD10" s="151"/>
      <c r="AE10" s="145">
        <f t="shared" ref="AE10:AE15" si="5">AD10+AC10+AB10+AA10+Z10+Y10+X10+W10</f>
        <v>0</v>
      </c>
      <c r="AF10" s="135"/>
      <c r="AG10" s="35"/>
    </row>
    <row r="11" spans="1:238" ht="20.149999999999999" customHeight="1" thickTop="1" thickBot="1" x14ac:dyDescent="0.35">
      <c r="A11" s="87"/>
      <c r="B11" s="113"/>
      <c r="C11" s="113"/>
      <c r="D11" s="113"/>
      <c r="E11" s="114"/>
      <c r="F11" s="114"/>
      <c r="G11" s="171"/>
      <c r="H11" s="209"/>
      <c r="I11" s="206"/>
      <c r="J11" s="151"/>
      <c r="K11" s="151"/>
      <c r="L11" s="151"/>
      <c r="M11" s="151"/>
      <c r="N11" s="143">
        <f t="shared" si="3"/>
        <v>0</v>
      </c>
      <c r="O11" s="151"/>
      <c r="P11" s="151"/>
      <c r="Q11" s="151"/>
      <c r="R11" s="151"/>
      <c r="S11" s="151"/>
      <c r="T11" s="151"/>
      <c r="U11" s="151"/>
      <c r="V11" s="144">
        <f t="shared" si="4"/>
        <v>0</v>
      </c>
      <c r="W11" s="151"/>
      <c r="X11" s="151"/>
      <c r="Y11" s="151"/>
      <c r="Z11" s="151"/>
      <c r="AA11" s="151"/>
      <c r="AB11" s="151"/>
      <c r="AC11" s="151"/>
      <c r="AD11" s="151"/>
      <c r="AE11" s="145">
        <f t="shared" si="5"/>
        <v>0</v>
      </c>
      <c r="AF11" s="135"/>
    </row>
    <row r="12" spans="1:238" ht="20.149999999999999" customHeight="1" thickTop="1" thickBot="1" x14ac:dyDescent="0.3">
      <c r="A12" s="125"/>
      <c r="B12" s="5"/>
      <c r="C12" s="5"/>
      <c r="D12" s="5"/>
      <c r="E12" s="9"/>
      <c r="F12" s="83"/>
      <c r="G12" s="83"/>
      <c r="H12" s="208"/>
      <c r="I12" s="206"/>
      <c r="J12" s="151"/>
      <c r="K12" s="151"/>
      <c r="L12" s="151"/>
      <c r="M12" s="151"/>
      <c r="N12" s="143">
        <f t="shared" si="3"/>
        <v>0</v>
      </c>
      <c r="O12" s="151"/>
      <c r="P12" s="151"/>
      <c r="Q12" s="151"/>
      <c r="R12" s="151"/>
      <c r="S12" s="151"/>
      <c r="T12" s="151"/>
      <c r="U12" s="151"/>
      <c r="V12" s="144">
        <f t="shared" si="4"/>
        <v>0</v>
      </c>
      <c r="W12" s="151"/>
      <c r="X12" s="151"/>
      <c r="Y12" s="151"/>
      <c r="Z12" s="151"/>
      <c r="AA12" s="151"/>
      <c r="AB12" s="151"/>
      <c r="AC12" s="151"/>
      <c r="AD12" s="151"/>
      <c r="AE12" s="145">
        <f t="shared" si="5"/>
        <v>0</v>
      </c>
      <c r="AF12" s="135"/>
    </row>
    <row r="13" spans="1:238" ht="20.149999999999999" customHeight="1" thickTop="1" thickBot="1" x14ac:dyDescent="0.3">
      <c r="A13" s="48"/>
      <c r="B13" s="85"/>
      <c r="C13" s="43"/>
      <c r="D13" s="5"/>
      <c r="E13" s="9"/>
      <c r="F13" s="83"/>
      <c r="G13" s="83"/>
      <c r="H13" s="208"/>
      <c r="I13" s="206"/>
      <c r="J13" s="151"/>
      <c r="K13" s="151"/>
      <c r="L13" s="151"/>
      <c r="M13" s="151"/>
      <c r="N13" s="143">
        <f t="shared" si="3"/>
        <v>0</v>
      </c>
      <c r="O13" s="151"/>
      <c r="P13" s="151"/>
      <c r="Q13" s="151"/>
      <c r="R13" s="151"/>
      <c r="S13" s="151"/>
      <c r="T13" s="151"/>
      <c r="U13" s="151"/>
      <c r="V13" s="144">
        <f t="shared" si="4"/>
        <v>0</v>
      </c>
      <c r="W13" s="151"/>
      <c r="X13" s="151"/>
      <c r="Y13" s="151"/>
      <c r="Z13" s="151"/>
      <c r="AA13" s="151"/>
      <c r="AB13" s="151"/>
      <c r="AC13" s="151"/>
      <c r="AD13" s="151"/>
      <c r="AE13" s="145">
        <f t="shared" si="5"/>
        <v>0</v>
      </c>
      <c r="AF13" s="135"/>
    </row>
    <row r="14" spans="1:238" ht="20.149999999999999" customHeight="1" thickTop="1" thickBot="1" x14ac:dyDescent="0.3">
      <c r="A14" s="48"/>
      <c r="B14" s="85"/>
      <c r="C14" s="43"/>
      <c r="D14" s="5"/>
      <c r="E14" s="9"/>
      <c r="F14" s="83"/>
      <c r="G14" s="83"/>
      <c r="H14" s="208"/>
      <c r="I14" s="206"/>
      <c r="J14" s="151"/>
      <c r="K14" s="151"/>
      <c r="L14" s="151"/>
      <c r="M14" s="151"/>
      <c r="N14" s="143">
        <f t="shared" si="3"/>
        <v>0</v>
      </c>
      <c r="O14" s="151"/>
      <c r="P14" s="151"/>
      <c r="Q14" s="151"/>
      <c r="R14" s="151"/>
      <c r="S14" s="151"/>
      <c r="T14" s="151"/>
      <c r="U14" s="151"/>
      <c r="V14" s="144">
        <f t="shared" si="4"/>
        <v>0</v>
      </c>
      <c r="W14" s="151"/>
      <c r="X14" s="151"/>
      <c r="Y14" s="151"/>
      <c r="Z14" s="151"/>
      <c r="AA14" s="151"/>
      <c r="AB14" s="151"/>
      <c r="AC14" s="151"/>
      <c r="AD14" s="151"/>
      <c r="AE14" s="145">
        <f t="shared" si="5"/>
        <v>0</v>
      </c>
      <c r="AF14" s="135"/>
    </row>
    <row r="15" spans="1:238" ht="20.149999999999999" customHeight="1" thickTop="1" thickBot="1" x14ac:dyDescent="0.3">
      <c r="A15" s="200"/>
      <c r="B15" s="201"/>
      <c r="C15" s="93"/>
      <c r="D15" s="44"/>
      <c r="E15" s="96"/>
      <c r="F15" s="172"/>
      <c r="G15" s="172"/>
      <c r="H15" s="210"/>
      <c r="I15" s="207"/>
      <c r="J15" s="202"/>
      <c r="K15" s="202"/>
      <c r="L15" s="202"/>
      <c r="M15" s="202"/>
      <c r="N15" s="203">
        <f t="shared" si="3"/>
        <v>0</v>
      </c>
      <c r="O15" s="202"/>
      <c r="P15" s="202"/>
      <c r="Q15" s="202"/>
      <c r="R15" s="202"/>
      <c r="S15" s="202"/>
      <c r="T15" s="202"/>
      <c r="U15" s="202"/>
      <c r="V15" s="204">
        <f t="shared" si="4"/>
        <v>0</v>
      </c>
      <c r="W15" s="202"/>
      <c r="X15" s="202"/>
      <c r="Y15" s="202"/>
      <c r="Z15" s="202"/>
      <c r="AA15" s="202"/>
      <c r="AB15" s="202"/>
      <c r="AC15" s="202"/>
      <c r="AD15" s="202"/>
      <c r="AE15" s="205">
        <f t="shared" si="5"/>
        <v>0</v>
      </c>
      <c r="AF15" s="135"/>
    </row>
    <row r="16" spans="1:238" ht="20.149999999999999" customHeight="1" x14ac:dyDescent="0.25">
      <c r="I16" s="147"/>
      <c r="J16" s="147"/>
      <c r="K16" s="147"/>
      <c r="L16" s="147"/>
      <c r="M16" s="147"/>
      <c r="W16" s="199"/>
      <c r="X16" s="199"/>
      <c r="Y16" s="199"/>
      <c r="Z16" s="199"/>
      <c r="AA16" s="199"/>
      <c r="AB16" s="199"/>
      <c r="AC16" s="199"/>
      <c r="AD16" s="199"/>
      <c r="AE16" s="1"/>
    </row>
    <row r="17" ht="20.149999999999999" customHeight="1" x14ac:dyDescent="0.25"/>
    <row r="18" ht="20.149999999999999" customHeight="1" x14ac:dyDescent="0.25"/>
  </sheetData>
  <sortState ref="A3:AF8">
    <sortCondition ref="AF3:AF8"/>
  </sortState>
  <pageMargins left="0.7" right="0.7" top="0.78740157499999996" bottom="0.78740157499999996" header="0.3" footer="0.3"/>
  <pageSetup paperSize="9" scale="50" orientation="landscape" horizontalDpi="4294967293" r:id="rId1"/>
  <headerFooter>
    <oddHeader xml:space="preserve">&amp;L9. ročník obranářského závodu&amp;CKategorie SPr1 - 3&amp;R24.9.2016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17"/>
  <sheetViews>
    <sheetView tabSelected="1" zoomScale="90" zoomScaleNormal="90" zoomScaleSheetLayoutView="400" workbookViewId="0">
      <selection activeCell="Z24" sqref="Z24"/>
    </sheetView>
  </sheetViews>
  <sheetFormatPr defaultRowHeight="12.5" x14ac:dyDescent="0.25"/>
  <cols>
    <col min="1" max="1" width="3.1796875" customWidth="1"/>
    <col min="2" max="2" width="12.7265625" customWidth="1"/>
    <col min="3" max="3" width="14.1796875" customWidth="1"/>
    <col min="4" max="4" width="27.81640625" customWidth="1"/>
    <col min="5" max="6" width="8.7265625" style="65" customWidth="1"/>
    <col min="7" max="7" width="19.26953125" style="65" customWidth="1"/>
    <col min="8" max="10" width="3.7265625" customWidth="1"/>
    <col min="11" max="11" width="4.26953125" customWidth="1"/>
    <col min="12" max="16" width="3.81640625" customWidth="1"/>
    <col min="17" max="17" width="4.26953125" customWidth="1"/>
    <col min="18" max="22" width="3.7265625" style="160" customWidth="1"/>
    <col min="23" max="23" width="4.26953125" style="160" customWidth="1"/>
    <col min="24" max="24" width="5.54296875" customWidth="1"/>
    <col min="25" max="25" width="5.7265625" customWidth="1"/>
    <col min="257" max="257" width="3.1796875" customWidth="1"/>
    <col min="258" max="258" width="12.7265625" customWidth="1"/>
    <col min="259" max="259" width="14.1796875" customWidth="1"/>
    <col min="260" max="260" width="27.81640625" customWidth="1"/>
    <col min="261" max="262" width="8.7265625" customWidth="1"/>
    <col min="263" max="263" width="18" customWidth="1"/>
    <col min="264" max="266" width="3.7265625" customWidth="1"/>
    <col min="267" max="267" width="4.26953125" customWidth="1"/>
    <col min="268" max="272" width="3.81640625" customWidth="1"/>
    <col min="273" max="273" width="4.26953125" customWidth="1"/>
    <col min="274" max="278" width="3.7265625" customWidth="1"/>
    <col min="279" max="279" width="4.26953125" customWidth="1"/>
    <col min="280" max="280" width="5.54296875" customWidth="1"/>
    <col min="281" max="281" width="5.7265625" customWidth="1"/>
    <col min="513" max="513" width="3.1796875" customWidth="1"/>
    <col min="514" max="514" width="12.7265625" customWidth="1"/>
    <col min="515" max="515" width="14.1796875" customWidth="1"/>
    <col min="516" max="516" width="27.81640625" customWidth="1"/>
    <col min="517" max="518" width="8.7265625" customWidth="1"/>
    <col min="519" max="519" width="18" customWidth="1"/>
    <col min="520" max="522" width="3.7265625" customWidth="1"/>
    <col min="523" max="523" width="4.26953125" customWidth="1"/>
    <col min="524" max="528" width="3.81640625" customWidth="1"/>
    <col min="529" max="529" width="4.26953125" customWidth="1"/>
    <col min="530" max="534" width="3.7265625" customWidth="1"/>
    <col min="535" max="535" width="4.26953125" customWidth="1"/>
    <col min="536" max="536" width="5.54296875" customWidth="1"/>
    <col min="537" max="537" width="5.7265625" customWidth="1"/>
    <col min="769" max="769" width="3.1796875" customWidth="1"/>
    <col min="770" max="770" width="12.7265625" customWidth="1"/>
    <col min="771" max="771" width="14.1796875" customWidth="1"/>
    <col min="772" max="772" width="27.81640625" customWidth="1"/>
    <col min="773" max="774" width="8.7265625" customWidth="1"/>
    <col min="775" max="775" width="18" customWidth="1"/>
    <col min="776" max="778" width="3.7265625" customWidth="1"/>
    <col min="779" max="779" width="4.26953125" customWidth="1"/>
    <col min="780" max="784" width="3.81640625" customWidth="1"/>
    <col min="785" max="785" width="4.26953125" customWidth="1"/>
    <col min="786" max="790" width="3.7265625" customWidth="1"/>
    <col min="791" max="791" width="4.26953125" customWidth="1"/>
    <col min="792" max="792" width="5.54296875" customWidth="1"/>
    <col min="793" max="793" width="5.7265625" customWidth="1"/>
    <col min="1025" max="1025" width="3.1796875" customWidth="1"/>
    <col min="1026" max="1026" width="12.7265625" customWidth="1"/>
    <col min="1027" max="1027" width="14.1796875" customWidth="1"/>
    <col min="1028" max="1028" width="27.81640625" customWidth="1"/>
    <col min="1029" max="1030" width="8.7265625" customWidth="1"/>
    <col min="1031" max="1031" width="18" customWidth="1"/>
    <col min="1032" max="1034" width="3.7265625" customWidth="1"/>
    <col min="1035" max="1035" width="4.26953125" customWidth="1"/>
    <col min="1036" max="1040" width="3.81640625" customWidth="1"/>
    <col min="1041" max="1041" width="4.26953125" customWidth="1"/>
    <col min="1042" max="1046" width="3.7265625" customWidth="1"/>
    <col min="1047" max="1047" width="4.26953125" customWidth="1"/>
    <col min="1048" max="1048" width="5.54296875" customWidth="1"/>
    <col min="1049" max="1049" width="5.7265625" customWidth="1"/>
    <col min="1281" max="1281" width="3.1796875" customWidth="1"/>
    <col min="1282" max="1282" width="12.7265625" customWidth="1"/>
    <col min="1283" max="1283" width="14.1796875" customWidth="1"/>
    <col min="1284" max="1284" width="27.81640625" customWidth="1"/>
    <col min="1285" max="1286" width="8.7265625" customWidth="1"/>
    <col min="1287" max="1287" width="18" customWidth="1"/>
    <col min="1288" max="1290" width="3.7265625" customWidth="1"/>
    <col min="1291" max="1291" width="4.26953125" customWidth="1"/>
    <col min="1292" max="1296" width="3.81640625" customWidth="1"/>
    <col min="1297" max="1297" width="4.26953125" customWidth="1"/>
    <col min="1298" max="1302" width="3.7265625" customWidth="1"/>
    <col min="1303" max="1303" width="4.26953125" customWidth="1"/>
    <col min="1304" max="1304" width="5.54296875" customWidth="1"/>
    <col min="1305" max="1305" width="5.7265625" customWidth="1"/>
    <col min="1537" max="1537" width="3.1796875" customWidth="1"/>
    <col min="1538" max="1538" width="12.7265625" customWidth="1"/>
    <col min="1539" max="1539" width="14.1796875" customWidth="1"/>
    <col min="1540" max="1540" width="27.81640625" customWidth="1"/>
    <col min="1541" max="1542" width="8.7265625" customWidth="1"/>
    <col min="1543" max="1543" width="18" customWidth="1"/>
    <col min="1544" max="1546" width="3.7265625" customWidth="1"/>
    <col min="1547" max="1547" width="4.26953125" customWidth="1"/>
    <col min="1548" max="1552" width="3.81640625" customWidth="1"/>
    <col min="1553" max="1553" width="4.26953125" customWidth="1"/>
    <col min="1554" max="1558" width="3.7265625" customWidth="1"/>
    <col min="1559" max="1559" width="4.26953125" customWidth="1"/>
    <col min="1560" max="1560" width="5.54296875" customWidth="1"/>
    <col min="1561" max="1561" width="5.7265625" customWidth="1"/>
    <col min="1793" max="1793" width="3.1796875" customWidth="1"/>
    <col min="1794" max="1794" width="12.7265625" customWidth="1"/>
    <col min="1795" max="1795" width="14.1796875" customWidth="1"/>
    <col min="1796" max="1796" width="27.81640625" customWidth="1"/>
    <col min="1797" max="1798" width="8.7265625" customWidth="1"/>
    <col min="1799" max="1799" width="18" customWidth="1"/>
    <col min="1800" max="1802" width="3.7265625" customWidth="1"/>
    <col min="1803" max="1803" width="4.26953125" customWidth="1"/>
    <col min="1804" max="1808" width="3.81640625" customWidth="1"/>
    <col min="1809" max="1809" width="4.26953125" customWidth="1"/>
    <col min="1810" max="1814" width="3.7265625" customWidth="1"/>
    <col min="1815" max="1815" width="4.26953125" customWidth="1"/>
    <col min="1816" max="1816" width="5.54296875" customWidth="1"/>
    <col min="1817" max="1817" width="5.7265625" customWidth="1"/>
    <col min="2049" max="2049" width="3.1796875" customWidth="1"/>
    <col min="2050" max="2050" width="12.7265625" customWidth="1"/>
    <col min="2051" max="2051" width="14.1796875" customWidth="1"/>
    <col min="2052" max="2052" width="27.81640625" customWidth="1"/>
    <col min="2053" max="2054" width="8.7265625" customWidth="1"/>
    <col min="2055" max="2055" width="18" customWidth="1"/>
    <col min="2056" max="2058" width="3.7265625" customWidth="1"/>
    <col min="2059" max="2059" width="4.26953125" customWidth="1"/>
    <col min="2060" max="2064" width="3.81640625" customWidth="1"/>
    <col min="2065" max="2065" width="4.26953125" customWidth="1"/>
    <col min="2066" max="2070" width="3.7265625" customWidth="1"/>
    <col min="2071" max="2071" width="4.26953125" customWidth="1"/>
    <col min="2072" max="2072" width="5.54296875" customWidth="1"/>
    <col min="2073" max="2073" width="5.7265625" customWidth="1"/>
    <col min="2305" max="2305" width="3.1796875" customWidth="1"/>
    <col min="2306" max="2306" width="12.7265625" customWidth="1"/>
    <col min="2307" max="2307" width="14.1796875" customWidth="1"/>
    <col min="2308" max="2308" width="27.81640625" customWidth="1"/>
    <col min="2309" max="2310" width="8.7265625" customWidth="1"/>
    <col min="2311" max="2311" width="18" customWidth="1"/>
    <col min="2312" max="2314" width="3.7265625" customWidth="1"/>
    <col min="2315" max="2315" width="4.26953125" customWidth="1"/>
    <col min="2316" max="2320" width="3.81640625" customWidth="1"/>
    <col min="2321" max="2321" width="4.26953125" customWidth="1"/>
    <col min="2322" max="2326" width="3.7265625" customWidth="1"/>
    <col min="2327" max="2327" width="4.26953125" customWidth="1"/>
    <col min="2328" max="2328" width="5.54296875" customWidth="1"/>
    <col min="2329" max="2329" width="5.7265625" customWidth="1"/>
    <col min="2561" max="2561" width="3.1796875" customWidth="1"/>
    <col min="2562" max="2562" width="12.7265625" customWidth="1"/>
    <col min="2563" max="2563" width="14.1796875" customWidth="1"/>
    <col min="2564" max="2564" width="27.81640625" customWidth="1"/>
    <col min="2565" max="2566" width="8.7265625" customWidth="1"/>
    <col min="2567" max="2567" width="18" customWidth="1"/>
    <col min="2568" max="2570" width="3.7265625" customWidth="1"/>
    <col min="2571" max="2571" width="4.26953125" customWidth="1"/>
    <col min="2572" max="2576" width="3.81640625" customWidth="1"/>
    <col min="2577" max="2577" width="4.26953125" customWidth="1"/>
    <col min="2578" max="2582" width="3.7265625" customWidth="1"/>
    <col min="2583" max="2583" width="4.26953125" customWidth="1"/>
    <col min="2584" max="2584" width="5.54296875" customWidth="1"/>
    <col min="2585" max="2585" width="5.7265625" customWidth="1"/>
    <col min="2817" max="2817" width="3.1796875" customWidth="1"/>
    <col min="2818" max="2818" width="12.7265625" customWidth="1"/>
    <col min="2819" max="2819" width="14.1796875" customWidth="1"/>
    <col min="2820" max="2820" width="27.81640625" customWidth="1"/>
    <col min="2821" max="2822" width="8.7265625" customWidth="1"/>
    <col min="2823" max="2823" width="18" customWidth="1"/>
    <col min="2824" max="2826" width="3.7265625" customWidth="1"/>
    <col min="2827" max="2827" width="4.26953125" customWidth="1"/>
    <col min="2828" max="2832" width="3.81640625" customWidth="1"/>
    <col min="2833" max="2833" width="4.26953125" customWidth="1"/>
    <col min="2834" max="2838" width="3.7265625" customWidth="1"/>
    <col min="2839" max="2839" width="4.26953125" customWidth="1"/>
    <col min="2840" max="2840" width="5.54296875" customWidth="1"/>
    <col min="2841" max="2841" width="5.7265625" customWidth="1"/>
    <col min="3073" max="3073" width="3.1796875" customWidth="1"/>
    <col min="3074" max="3074" width="12.7265625" customWidth="1"/>
    <col min="3075" max="3075" width="14.1796875" customWidth="1"/>
    <col min="3076" max="3076" width="27.81640625" customWidth="1"/>
    <col min="3077" max="3078" width="8.7265625" customWidth="1"/>
    <col min="3079" max="3079" width="18" customWidth="1"/>
    <col min="3080" max="3082" width="3.7265625" customWidth="1"/>
    <col min="3083" max="3083" width="4.26953125" customWidth="1"/>
    <col min="3084" max="3088" width="3.81640625" customWidth="1"/>
    <col min="3089" max="3089" width="4.26953125" customWidth="1"/>
    <col min="3090" max="3094" width="3.7265625" customWidth="1"/>
    <col min="3095" max="3095" width="4.26953125" customWidth="1"/>
    <col min="3096" max="3096" width="5.54296875" customWidth="1"/>
    <col min="3097" max="3097" width="5.7265625" customWidth="1"/>
    <col min="3329" max="3329" width="3.1796875" customWidth="1"/>
    <col min="3330" max="3330" width="12.7265625" customWidth="1"/>
    <col min="3331" max="3331" width="14.1796875" customWidth="1"/>
    <col min="3332" max="3332" width="27.81640625" customWidth="1"/>
    <col min="3333" max="3334" width="8.7265625" customWidth="1"/>
    <col min="3335" max="3335" width="18" customWidth="1"/>
    <col min="3336" max="3338" width="3.7265625" customWidth="1"/>
    <col min="3339" max="3339" width="4.26953125" customWidth="1"/>
    <col min="3340" max="3344" width="3.81640625" customWidth="1"/>
    <col min="3345" max="3345" width="4.26953125" customWidth="1"/>
    <col min="3346" max="3350" width="3.7265625" customWidth="1"/>
    <col min="3351" max="3351" width="4.26953125" customWidth="1"/>
    <col min="3352" max="3352" width="5.54296875" customWidth="1"/>
    <col min="3353" max="3353" width="5.7265625" customWidth="1"/>
    <col min="3585" max="3585" width="3.1796875" customWidth="1"/>
    <col min="3586" max="3586" width="12.7265625" customWidth="1"/>
    <col min="3587" max="3587" width="14.1796875" customWidth="1"/>
    <col min="3588" max="3588" width="27.81640625" customWidth="1"/>
    <col min="3589" max="3590" width="8.7265625" customWidth="1"/>
    <col min="3591" max="3591" width="18" customWidth="1"/>
    <col min="3592" max="3594" width="3.7265625" customWidth="1"/>
    <col min="3595" max="3595" width="4.26953125" customWidth="1"/>
    <col min="3596" max="3600" width="3.81640625" customWidth="1"/>
    <col min="3601" max="3601" width="4.26953125" customWidth="1"/>
    <col min="3602" max="3606" width="3.7265625" customWidth="1"/>
    <col min="3607" max="3607" width="4.26953125" customWidth="1"/>
    <col min="3608" max="3608" width="5.54296875" customWidth="1"/>
    <col min="3609" max="3609" width="5.7265625" customWidth="1"/>
    <col min="3841" max="3841" width="3.1796875" customWidth="1"/>
    <col min="3842" max="3842" width="12.7265625" customWidth="1"/>
    <col min="3843" max="3843" width="14.1796875" customWidth="1"/>
    <col min="3844" max="3844" width="27.81640625" customWidth="1"/>
    <col min="3845" max="3846" width="8.7265625" customWidth="1"/>
    <col min="3847" max="3847" width="18" customWidth="1"/>
    <col min="3848" max="3850" width="3.7265625" customWidth="1"/>
    <col min="3851" max="3851" width="4.26953125" customWidth="1"/>
    <col min="3852" max="3856" width="3.81640625" customWidth="1"/>
    <col min="3857" max="3857" width="4.26953125" customWidth="1"/>
    <col min="3858" max="3862" width="3.7265625" customWidth="1"/>
    <col min="3863" max="3863" width="4.26953125" customWidth="1"/>
    <col min="3864" max="3864" width="5.54296875" customWidth="1"/>
    <col min="3865" max="3865" width="5.7265625" customWidth="1"/>
    <col min="4097" max="4097" width="3.1796875" customWidth="1"/>
    <col min="4098" max="4098" width="12.7265625" customWidth="1"/>
    <col min="4099" max="4099" width="14.1796875" customWidth="1"/>
    <col min="4100" max="4100" width="27.81640625" customWidth="1"/>
    <col min="4101" max="4102" width="8.7265625" customWidth="1"/>
    <col min="4103" max="4103" width="18" customWidth="1"/>
    <col min="4104" max="4106" width="3.7265625" customWidth="1"/>
    <col min="4107" max="4107" width="4.26953125" customWidth="1"/>
    <col min="4108" max="4112" width="3.81640625" customWidth="1"/>
    <col min="4113" max="4113" width="4.26953125" customWidth="1"/>
    <col min="4114" max="4118" width="3.7265625" customWidth="1"/>
    <col min="4119" max="4119" width="4.26953125" customWidth="1"/>
    <col min="4120" max="4120" width="5.54296875" customWidth="1"/>
    <col min="4121" max="4121" width="5.7265625" customWidth="1"/>
    <col min="4353" max="4353" width="3.1796875" customWidth="1"/>
    <col min="4354" max="4354" width="12.7265625" customWidth="1"/>
    <col min="4355" max="4355" width="14.1796875" customWidth="1"/>
    <col min="4356" max="4356" width="27.81640625" customWidth="1"/>
    <col min="4357" max="4358" width="8.7265625" customWidth="1"/>
    <col min="4359" max="4359" width="18" customWidth="1"/>
    <col min="4360" max="4362" width="3.7265625" customWidth="1"/>
    <col min="4363" max="4363" width="4.26953125" customWidth="1"/>
    <col min="4364" max="4368" width="3.81640625" customWidth="1"/>
    <col min="4369" max="4369" width="4.26953125" customWidth="1"/>
    <col min="4370" max="4374" width="3.7265625" customWidth="1"/>
    <col min="4375" max="4375" width="4.26953125" customWidth="1"/>
    <col min="4376" max="4376" width="5.54296875" customWidth="1"/>
    <col min="4377" max="4377" width="5.7265625" customWidth="1"/>
    <col min="4609" max="4609" width="3.1796875" customWidth="1"/>
    <col min="4610" max="4610" width="12.7265625" customWidth="1"/>
    <col min="4611" max="4611" width="14.1796875" customWidth="1"/>
    <col min="4612" max="4612" width="27.81640625" customWidth="1"/>
    <col min="4613" max="4614" width="8.7265625" customWidth="1"/>
    <col min="4615" max="4615" width="18" customWidth="1"/>
    <col min="4616" max="4618" width="3.7265625" customWidth="1"/>
    <col min="4619" max="4619" width="4.26953125" customWidth="1"/>
    <col min="4620" max="4624" width="3.81640625" customWidth="1"/>
    <col min="4625" max="4625" width="4.26953125" customWidth="1"/>
    <col min="4626" max="4630" width="3.7265625" customWidth="1"/>
    <col min="4631" max="4631" width="4.26953125" customWidth="1"/>
    <col min="4632" max="4632" width="5.54296875" customWidth="1"/>
    <col min="4633" max="4633" width="5.7265625" customWidth="1"/>
    <col min="4865" max="4865" width="3.1796875" customWidth="1"/>
    <col min="4866" max="4866" width="12.7265625" customWidth="1"/>
    <col min="4867" max="4867" width="14.1796875" customWidth="1"/>
    <col min="4868" max="4868" width="27.81640625" customWidth="1"/>
    <col min="4869" max="4870" width="8.7265625" customWidth="1"/>
    <col min="4871" max="4871" width="18" customWidth="1"/>
    <col min="4872" max="4874" width="3.7265625" customWidth="1"/>
    <col min="4875" max="4875" width="4.26953125" customWidth="1"/>
    <col min="4876" max="4880" width="3.81640625" customWidth="1"/>
    <col min="4881" max="4881" width="4.26953125" customWidth="1"/>
    <col min="4882" max="4886" width="3.7265625" customWidth="1"/>
    <col min="4887" max="4887" width="4.26953125" customWidth="1"/>
    <col min="4888" max="4888" width="5.54296875" customWidth="1"/>
    <col min="4889" max="4889" width="5.7265625" customWidth="1"/>
    <col min="5121" max="5121" width="3.1796875" customWidth="1"/>
    <col min="5122" max="5122" width="12.7265625" customWidth="1"/>
    <col min="5123" max="5123" width="14.1796875" customWidth="1"/>
    <col min="5124" max="5124" width="27.81640625" customWidth="1"/>
    <col min="5125" max="5126" width="8.7265625" customWidth="1"/>
    <col min="5127" max="5127" width="18" customWidth="1"/>
    <col min="5128" max="5130" width="3.7265625" customWidth="1"/>
    <col min="5131" max="5131" width="4.26953125" customWidth="1"/>
    <col min="5132" max="5136" width="3.81640625" customWidth="1"/>
    <col min="5137" max="5137" width="4.26953125" customWidth="1"/>
    <col min="5138" max="5142" width="3.7265625" customWidth="1"/>
    <col min="5143" max="5143" width="4.26953125" customWidth="1"/>
    <col min="5144" max="5144" width="5.54296875" customWidth="1"/>
    <col min="5145" max="5145" width="5.7265625" customWidth="1"/>
    <col min="5377" max="5377" width="3.1796875" customWidth="1"/>
    <col min="5378" max="5378" width="12.7265625" customWidth="1"/>
    <col min="5379" max="5379" width="14.1796875" customWidth="1"/>
    <col min="5380" max="5380" width="27.81640625" customWidth="1"/>
    <col min="5381" max="5382" width="8.7265625" customWidth="1"/>
    <col min="5383" max="5383" width="18" customWidth="1"/>
    <col min="5384" max="5386" width="3.7265625" customWidth="1"/>
    <col min="5387" max="5387" width="4.26953125" customWidth="1"/>
    <col min="5388" max="5392" width="3.81640625" customWidth="1"/>
    <col min="5393" max="5393" width="4.26953125" customWidth="1"/>
    <col min="5394" max="5398" width="3.7265625" customWidth="1"/>
    <col min="5399" max="5399" width="4.26953125" customWidth="1"/>
    <col min="5400" max="5400" width="5.54296875" customWidth="1"/>
    <col min="5401" max="5401" width="5.7265625" customWidth="1"/>
    <col min="5633" max="5633" width="3.1796875" customWidth="1"/>
    <col min="5634" max="5634" width="12.7265625" customWidth="1"/>
    <col min="5635" max="5635" width="14.1796875" customWidth="1"/>
    <col min="5636" max="5636" width="27.81640625" customWidth="1"/>
    <col min="5637" max="5638" width="8.7265625" customWidth="1"/>
    <col min="5639" max="5639" width="18" customWidth="1"/>
    <col min="5640" max="5642" width="3.7265625" customWidth="1"/>
    <col min="5643" max="5643" width="4.26953125" customWidth="1"/>
    <col min="5644" max="5648" width="3.81640625" customWidth="1"/>
    <col min="5649" max="5649" width="4.26953125" customWidth="1"/>
    <col min="5650" max="5654" width="3.7265625" customWidth="1"/>
    <col min="5655" max="5655" width="4.26953125" customWidth="1"/>
    <col min="5656" max="5656" width="5.54296875" customWidth="1"/>
    <col min="5657" max="5657" width="5.7265625" customWidth="1"/>
    <col min="5889" max="5889" width="3.1796875" customWidth="1"/>
    <col min="5890" max="5890" width="12.7265625" customWidth="1"/>
    <col min="5891" max="5891" width="14.1796875" customWidth="1"/>
    <col min="5892" max="5892" width="27.81640625" customWidth="1"/>
    <col min="5893" max="5894" width="8.7265625" customWidth="1"/>
    <col min="5895" max="5895" width="18" customWidth="1"/>
    <col min="5896" max="5898" width="3.7265625" customWidth="1"/>
    <col min="5899" max="5899" width="4.26953125" customWidth="1"/>
    <col min="5900" max="5904" width="3.81640625" customWidth="1"/>
    <col min="5905" max="5905" width="4.26953125" customWidth="1"/>
    <col min="5906" max="5910" width="3.7265625" customWidth="1"/>
    <col min="5911" max="5911" width="4.26953125" customWidth="1"/>
    <col min="5912" max="5912" width="5.54296875" customWidth="1"/>
    <col min="5913" max="5913" width="5.7265625" customWidth="1"/>
    <col min="6145" max="6145" width="3.1796875" customWidth="1"/>
    <col min="6146" max="6146" width="12.7265625" customWidth="1"/>
    <col min="6147" max="6147" width="14.1796875" customWidth="1"/>
    <col min="6148" max="6148" width="27.81640625" customWidth="1"/>
    <col min="6149" max="6150" width="8.7265625" customWidth="1"/>
    <col min="6151" max="6151" width="18" customWidth="1"/>
    <col min="6152" max="6154" width="3.7265625" customWidth="1"/>
    <col min="6155" max="6155" width="4.26953125" customWidth="1"/>
    <col min="6156" max="6160" width="3.81640625" customWidth="1"/>
    <col min="6161" max="6161" width="4.26953125" customWidth="1"/>
    <col min="6162" max="6166" width="3.7265625" customWidth="1"/>
    <col min="6167" max="6167" width="4.26953125" customWidth="1"/>
    <col min="6168" max="6168" width="5.54296875" customWidth="1"/>
    <col min="6169" max="6169" width="5.7265625" customWidth="1"/>
    <col min="6401" max="6401" width="3.1796875" customWidth="1"/>
    <col min="6402" max="6402" width="12.7265625" customWidth="1"/>
    <col min="6403" max="6403" width="14.1796875" customWidth="1"/>
    <col min="6404" max="6404" width="27.81640625" customWidth="1"/>
    <col min="6405" max="6406" width="8.7265625" customWidth="1"/>
    <col min="6407" max="6407" width="18" customWidth="1"/>
    <col min="6408" max="6410" width="3.7265625" customWidth="1"/>
    <col min="6411" max="6411" width="4.26953125" customWidth="1"/>
    <col min="6412" max="6416" width="3.81640625" customWidth="1"/>
    <col min="6417" max="6417" width="4.26953125" customWidth="1"/>
    <col min="6418" max="6422" width="3.7265625" customWidth="1"/>
    <col min="6423" max="6423" width="4.26953125" customWidth="1"/>
    <col min="6424" max="6424" width="5.54296875" customWidth="1"/>
    <col min="6425" max="6425" width="5.7265625" customWidth="1"/>
    <col min="6657" max="6657" width="3.1796875" customWidth="1"/>
    <col min="6658" max="6658" width="12.7265625" customWidth="1"/>
    <col min="6659" max="6659" width="14.1796875" customWidth="1"/>
    <col min="6660" max="6660" width="27.81640625" customWidth="1"/>
    <col min="6661" max="6662" width="8.7265625" customWidth="1"/>
    <col min="6663" max="6663" width="18" customWidth="1"/>
    <col min="6664" max="6666" width="3.7265625" customWidth="1"/>
    <col min="6667" max="6667" width="4.26953125" customWidth="1"/>
    <col min="6668" max="6672" width="3.81640625" customWidth="1"/>
    <col min="6673" max="6673" width="4.26953125" customWidth="1"/>
    <col min="6674" max="6678" width="3.7265625" customWidth="1"/>
    <col min="6679" max="6679" width="4.26953125" customWidth="1"/>
    <col min="6680" max="6680" width="5.54296875" customWidth="1"/>
    <col min="6681" max="6681" width="5.7265625" customWidth="1"/>
    <col min="6913" max="6913" width="3.1796875" customWidth="1"/>
    <col min="6914" max="6914" width="12.7265625" customWidth="1"/>
    <col min="6915" max="6915" width="14.1796875" customWidth="1"/>
    <col min="6916" max="6916" width="27.81640625" customWidth="1"/>
    <col min="6917" max="6918" width="8.7265625" customWidth="1"/>
    <col min="6919" max="6919" width="18" customWidth="1"/>
    <col min="6920" max="6922" width="3.7265625" customWidth="1"/>
    <col min="6923" max="6923" width="4.26953125" customWidth="1"/>
    <col min="6924" max="6928" width="3.81640625" customWidth="1"/>
    <col min="6929" max="6929" width="4.26953125" customWidth="1"/>
    <col min="6930" max="6934" width="3.7265625" customWidth="1"/>
    <col min="6935" max="6935" width="4.26953125" customWidth="1"/>
    <col min="6936" max="6936" width="5.54296875" customWidth="1"/>
    <col min="6937" max="6937" width="5.7265625" customWidth="1"/>
    <col min="7169" max="7169" width="3.1796875" customWidth="1"/>
    <col min="7170" max="7170" width="12.7265625" customWidth="1"/>
    <col min="7171" max="7171" width="14.1796875" customWidth="1"/>
    <col min="7172" max="7172" width="27.81640625" customWidth="1"/>
    <col min="7173" max="7174" width="8.7265625" customWidth="1"/>
    <col min="7175" max="7175" width="18" customWidth="1"/>
    <col min="7176" max="7178" width="3.7265625" customWidth="1"/>
    <col min="7179" max="7179" width="4.26953125" customWidth="1"/>
    <col min="7180" max="7184" width="3.81640625" customWidth="1"/>
    <col min="7185" max="7185" width="4.26953125" customWidth="1"/>
    <col min="7186" max="7190" width="3.7265625" customWidth="1"/>
    <col min="7191" max="7191" width="4.26953125" customWidth="1"/>
    <col min="7192" max="7192" width="5.54296875" customWidth="1"/>
    <col min="7193" max="7193" width="5.7265625" customWidth="1"/>
    <col min="7425" max="7425" width="3.1796875" customWidth="1"/>
    <col min="7426" max="7426" width="12.7265625" customWidth="1"/>
    <col min="7427" max="7427" width="14.1796875" customWidth="1"/>
    <col min="7428" max="7428" width="27.81640625" customWidth="1"/>
    <col min="7429" max="7430" width="8.7265625" customWidth="1"/>
    <col min="7431" max="7431" width="18" customWidth="1"/>
    <col min="7432" max="7434" width="3.7265625" customWidth="1"/>
    <col min="7435" max="7435" width="4.26953125" customWidth="1"/>
    <col min="7436" max="7440" width="3.81640625" customWidth="1"/>
    <col min="7441" max="7441" width="4.26953125" customWidth="1"/>
    <col min="7442" max="7446" width="3.7265625" customWidth="1"/>
    <col min="7447" max="7447" width="4.26953125" customWidth="1"/>
    <col min="7448" max="7448" width="5.54296875" customWidth="1"/>
    <col min="7449" max="7449" width="5.7265625" customWidth="1"/>
    <col min="7681" max="7681" width="3.1796875" customWidth="1"/>
    <col min="7682" max="7682" width="12.7265625" customWidth="1"/>
    <col min="7683" max="7683" width="14.1796875" customWidth="1"/>
    <col min="7684" max="7684" width="27.81640625" customWidth="1"/>
    <col min="7685" max="7686" width="8.7265625" customWidth="1"/>
    <col min="7687" max="7687" width="18" customWidth="1"/>
    <col min="7688" max="7690" width="3.7265625" customWidth="1"/>
    <col min="7691" max="7691" width="4.26953125" customWidth="1"/>
    <col min="7692" max="7696" width="3.81640625" customWidth="1"/>
    <col min="7697" max="7697" width="4.26953125" customWidth="1"/>
    <col min="7698" max="7702" width="3.7265625" customWidth="1"/>
    <col min="7703" max="7703" width="4.26953125" customWidth="1"/>
    <col min="7704" max="7704" width="5.54296875" customWidth="1"/>
    <col min="7705" max="7705" width="5.7265625" customWidth="1"/>
    <col min="7937" max="7937" width="3.1796875" customWidth="1"/>
    <col min="7938" max="7938" width="12.7265625" customWidth="1"/>
    <col min="7939" max="7939" width="14.1796875" customWidth="1"/>
    <col min="7940" max="7940" width="27.81640625" customWidth="1"/>
    <col min="7941" max="7942" width="8.7265625" customWidth="1"/>
    <col min="7943" max="7943" width="18" customWidth="1"/>
    <col min="7944" max="7946" width="3.7265625" customWidth="1"/>
    <col min="7947" max="7947" width="4.26953125" customWidth="1"/>
    <col min="7948" max="7952" width="3.81640625" customWidth="1"/>
    <col min="7953" max="7953" width="4.26953125" customWidth="1"/>
    <col min="7954" max="7958" width="3.7265625" customWidth="1"/>
    <col min="7959" max="7959" width="4.26953125" customWidth="1"/>
    <col min="7960" max="7960" width="5.54296875" customWidth="1"/>
    <col min="7961" max="7961" width="5.7265625" customWidth="1"/>
    <col min="8193" max="8193" width="3.1796875" customWidth="1"/>
    <col min="8194" max="8194" width="12.7265625" customWidth="1"/>
    <col min="8195" max="8195" width="14.1796875" customWidth="1"/>
    <col min="8196" max="8196" width="27.81640625" customWidth="1"/>
    <col min="8197" max="8198" width="8.7265625" customWidth="1"/>
    <col min="8199" max="8199" width="18" customWidth="1"/>
    <col min="8200" max="8202" width="3.7265625" customWidth="1"/>
    <col min="8203" max="8203" width="4.26953125" customWidth="1"/>
    <col min="8204" max="8208" width="3.81640625" customWidth="1"/>
    <col min="8209" max="8209" width="4.26953125" customWidth="1"/>
    <col min="8210" max="8214" width="3.7265625" customWidth="1"/>
    <col min="8215" max="8215" width="4.26953125" customWidth="1"/>
    <col min="8216" max="8216" width="5.54296875" customWidth="1"/>
    <col min="8217" max="8217" width="5.7265625" customWidth="1"/>
    <col min="8449" max="8449" width="3.1796875" customWidth="1"/>
    <col min="8450" max="8450" width="12.7265625" customWidth="1"/>
    <col min="8451" max="8451" width="14.1796875" customWidth="1"/>
    <col min="8452" max="8452" width="27.81640625" customWidth="1"/>
    <col min="8453" max="8454" width="8.7265625" customWidth="1"/>
    <col min="8455" max="8455" width="18" customWidth="1"/>
    <col min="8456" max="8458" width="3.7265625" customWidth="1"/>
    <col min="8459" max="8459" width="4.26953125" customWidth="1"/>
    <col min="8460" max="8464" width="3.81640625" customWidth="1"/>
    <col min="8465" max="8465" width="4.26953125" customWidth="1"/>
    <col min="8466" max="8470" width="3.7265625" customWidth="1"/>
    <col min="8471" max="8471" width="4.26953125" customWidth="1"/>
    <col min="8472" max="8472" width="5.54296875" customWidth="1"/>
    <col min="8473" max="8473" width="5.7265625" customWidth="1"/>
    <col min="8705" max="8705" width="3.1796875" customWidth="1"/>
    <col min="8706" max="8706" width="12.7265625" customWidth="1"/>
    <col min="8707" max="8707" width="14.1796875" customWidth="1"/>
    <col min="8708" max="8708" width="27.81640625" customWidth="1"/>
    <col min="8709" max="8710" width="8.7265625" customWidth="1"/>
    <col min="8711" max="8711" width="18" customWidth="1"/>
    <col min="8712" max="8714" width="3.7265625" customWidth="1"/>
    <col min="8715" max="8715" width="4.26953125" customWidth="1"/>
    <col min="8716" max="8720" width="3.81640625" customWidth="1"/>
    <col min="8721" max="8721" width="4.26953125" customWidth="1"/>
    <col min="8722" max="8726" width="3.7265625" customWidth="1"/>
    <col min="8727" max="8727" width="4.26953125" customWidth="1"/>
    <col min="8728" max="8728" width="5.54296875" customWidth="1"/>
    <col min="8729" max="8729" width="5.7265625" customWidth="1"/>
    <col min="8961" max="8961" width="3.1796875" customWidth="1"/>
    <col min="8962" max="8962" width="12.7265625" customWidth="1"/>
    <col min="8963" max="8963" width="14.1796875" customWidth="1"/>
    <col min="8964" max="8964" width="27.81640625" customWidth="1"/>
    <col min="8965" max="8966" width="8.7265625" customWidth="1"/>
    <col min="8967" max="8967" width="18" customWidth="1"/>
    <col min="8968" max="8970" width="3.7265625" customWidth="1"/>
    <col min="8971" max="8971" width="4.26953125" customWidth="1"/>
    <col min="8972" max="8976" width="3.81640625" customWidth="1"/>
    <col min="8977" max="8977" width="4.26953125" customWidth="1"/>
    <col min="8978" max="8982" width="3.7265625" customWidth="1"/>
    <col min="8983" max="8983" width="4.26953125" customWidth="1"/>
    <col min="8984" max="8984" width="5.54296875" customWidth="1"/>
    <col min="8985" max="8985" width="5.7265625" customWidth="1"/>
    <col min="9217" max="9217" width="3.1796875" customWidth="1"/>
    <col min="9218" max="9218" width="12.7265625" customWidth="1"/>
    <col min="9219" max="9219" width="14.1796875" customWidth="1"/>
    <col min="9220" max="9220" width="27.81640625" customWidth="1"/>
    <col min="9221" max="9222" width="8.7265625" customWidth="1"/>
    <col min="9223" max="9223" width="18" customWidth="1"/>
    <col min="9224" max="9226" width="3.7265625" customWidth="1"/>
    <col min="9227" max="9227" width="4.26953125" customWidth="1"/>
    <col min="9228" max="9232" width="3.81640625" customWidth="1"/>
    <col min="9233" max="9233" width="4.26953125" customWidth="1"/>
    <col min="9234" max="9238" width="3.7265625" customWidth="1"/>
    <col min="9239" max="9239" width="4.26953125" customWidth="1"/>
    <col min="9240" max="9240" width="5.54296875" customWidth="1"/>
    <col min="9241" max="9241" width="5.7265625" customWidth="1"/>
    <col min="9473" max="9473" width="3.1796875" customWidth="1"/>
    <col min="9474" max="9474" width="12.7265625" customWidth="1"/>
    <col min="9475" max="9475" width="14.1796875" customWidth="1"/>
    <col min="9476" max="9476" width="27.81640625" customWidth="1"/>
    <col min="9477" max="9478" width="8.7265625" customWidth="1"/>
    <col min="9479" max="9479" width="18" customWidth="1"/>
    <col min="9480" max="9482" width="3.7265625" customWidth="1"/>
    <col min="9483" max="9483" width="4.26953125" customWidth="1"/>
    <col min="9484" max="9488" width="3.81640625" customWidth="1"/>
    <col min="9489" max="9489" width="4.26953125" customWidth="1"/>
    <col min="9490" max="9494" width="3.7265625" customWidth="1"/>
    <col min="9495" max="9495" width="4.26953125" customWidth="1"/>
    <col min="9496" max="9496" width="5.54296875" customWidth="1"/>
    <col min="9497" max="9497" width="5.7265625" customWidth="1"/>
    <col min="9729" max="9729" width="3.1796875" customWidth="1"/>
    <col min="9730" max="9730" width="12.7265625" customWidth="1"/>
    <col min="9731" max="9731" width="14.1796875" customWidth="1"/>
    <col min="9732" max="9732" width="27.81640625" customWidth="1"/>
    <col min="9733" max="9734" width="8.7265625" customWidth="1"/>
    <col min="9735" max="9735" width="18" customWidth="1"/>
    <col min="9736" max="9738" width="3.7265625" customWidth="1"/>
    <col min="9739" max="9739" width="4.26953125" customWidth="1"/>
    <col min="9740" max="9744" width="3.81640625" customWidth="1"/>
    <col min="9745" max="9745" width="4.26953125" customWidth="1"/>
    <col min="9746" max="9750" width="3.7265625" customWidth="1"/>
    <col min="9751" max="9751" width="4.26953125" customWidth="1"/>
    <col min="9752" max="9752" width="5.54296875" customWidth="1"/>
    <col min="9753" max="9753" width="5.7265625" customWidth="1"/>
    <col min="9985" max="9985" width="3.1796875" customWidth="1"/>
    <col min="9986" max="9986" width="12.7265625" customWidth="1"/>
    <col min="9987" max="9987" width="14.1796875" customWidth="1"/>
    <col min="9988" max="9988" width="27.81640625" customWidth="1"/>
    <col min="9989" max="9990" width="8.7265625" customWidth="1"/>
    <col min="9991" max="9991" width="18" customWidth="1"/>
    <col min="9992" max="9994" width="3.7265625" customWidth="1"/>
    <col min="9995" max="9995" width="4.26953125" customWidth="1"/>
    <col min="9996" max="10000" width="3.81640625" customWidth="1"/>
    <col min="10001" max="10001" width="4.26953125" customWidth="1"/>
    <col min="10002" max="10006" width="3.7265625" customWidth="1"/>
    <col min="10007" max="10007" width="4.26953125" customWidth="1"/>
    <col min="10008" max="10008" width="5.54296875" customWidth="1"/>
    <col min="10009" max="10009" width="5.7265625" customWidth="1"/>
    <col min="10241" max="10241" width="3.1796875" customWidth="1"/>
    <col min="10242" max="10242" width="12.7265625" customWidth="1"/>
    <col min="10243" max="10243" width="14.1796875" customWidth="1"/>
    <col min="10244" max="10244" width="27.81640625" customWidth="1"/>
    <col min="10245" max="10246" width="8.7265625" customWidth="1"/>
    <col min="10247" max="10247" width="18" customWidth="1"/>
    <col min="10248" max="10250" width="3.7265625" customWidth="1"/>
    <col min="10251" max="10251" width="4.26953125" customWidth="1"/>
    <col min="10252" max="10256" width="3.81640625" customWidth="1"/>
    <col min="10257" max="10257" width="4.26953125" customWidth="1"/>
    <col min="10258" max="10262" width="3.7265625" customWidth="1"/>
    <col min="10263" max="10263" width="4.26953125" customWidth="1"/>
    <col min="10264" max="10264" width="5.54296875" customWidth="1"/>
    <col min="10265" max="10265" width="5.7265625" customWidth="1"/>
    <col min="10497" max="10497" width="3.1796875" customWidth="1"/>
    <col min="10498" max="10498" width="12.7265625" customWidth="1"/>
    <col min="10499" max="10499" width="14.1796875" customWidth="1"/>
    <col min="10500" max="10500" width="27.81640625" customWidth="1"/>
    <col min="10501" max="10502" width="8.7265625" customWidth="1"/>
    <col min="10503" max="10503" width="18" customWidth="1"/>
    <col min="10504" max="10506" width="3.7265625" customWidth="1"/>
    <col min="10507" max="10507" width="4.26953125" customWidth="1"/>
    <col min="10508" max="10512" width="3.81640625" customWidth="1"/>
    <col min="10513" max="10513" width="4.26953125" customWidth="1"/>
    <col min="10514" max="10518" width="3.7265625" customWidth="1"/>
    <col min="10519" max="10519" width="4.26953125" customWidth="1"/>
    <col min="10520" max="10520" width="5.54296875" customWidth="1"/>
    <col min="10521" max="10521" width="5.7265625" customWidth="1"/>
    <col min="10753" max="10753" width="3.1796875" customWidth="1"/>
    <col min="10754" max="10754" width="12.7265625" customWidth="1"/>
    <col min="10755" max="10755" width="14.1796875" customWidth="1"/>
    <col min="10756" max="10756" width="27.81640625" customWidth="1"/>
    <col min="10757" max="10758" width="8.7265625" customWidth="1"/>
    <col min="10759" max="10759" width="18" customWidth="1"/>
    <col min="10760" max="10762" width="3.7265625" customWidth="1"/>
    <col min="10763" max="10763" width="4.26953125" customWidth="1"/>
    <col min="10764" max="10768" width="3.81640625" customWidth="1"/>
    <col min="10769" max="10769" width="4.26953125" customWidth="1"/>
    <col min="10770" max="10774" width="3.7265625" customWidth="1"/>
    <col min="10775" max="10775" width="4.26953125" customWidth="1"/>
    <col min="10776" max="10776" width="5.54296875" customWidth="1"/>
    <col min="10777" max="10777" width="5.7265625" customWidth="1"/>
    <col min="11009" max="11009" width="3.1796875" customWidth="1"/>
    <col min="11010" max="11010" width="12.7265625" customWidth="1"/>
    <col min="11011" max="11011" width="14.1796875" customWidth="1"/>
    <col min="11012" max="11012" width="27.81640625" customWidth="1"/>
    <col min="11013" max="11014" width="8.7265625" customWidth="1"/>
    <col min="11015" max="11015" width="18" customWidth="1"/>
    <col min="11016" max="11018" width="3.7265625" customWidth="1"/>
    <col min="11019" max="11019" width="4.26953125" customWidth="1"/>
    <col min="11020" max="11024" width="3.81640625" customWidth="1"/>
    <col min="11025" max="11025" width="4.26953125" customWidth="1"/>
    <col min="11026" max="11030" width="3.7265625" customWidth="1"/>
    <col min="11031" max="11031" width="4.26953125" customWidth="1"/>
    <col min="11032" max="11032" width="5.54296875" customWidth="1"/>
    <col min="11033" max="11033" width="5.7265625" customWidth="1"/>
    <col min="11265" max="11265" width="3.1796875" customWidth="1"/>
    <col min="11266" max="11266" width="12.7265625" customWidth="1"/>
    <col min="11267" max="11267" width="14.1796875" customWidth="1"/>
    <col min="11268" max="11268" width="27.81640625" customWidth="1"/>
    <col min="11269" max="11270" width="8.7265625" customWidth="1"/>
    <col min="11271" max="11271" width="18" customWidth="1"/>
    <col min="11272" max="11274" width="3.7265625" customWidth="1"/>
    <col min="11275" max="11275" width="4.26953125" customWidth="1"/>
    <col min="11276" max="11280" width="3.81640625" customWidth="1"/>
    <col min="11281" max="11281" width="4.26953125" customWidth="1"/>
    <col min="11282" max="11286" width="3.7265625" customWidth="1"/>
    <col min="11287" max="11287" width="4.26953125" customWidth="1"/>
    <col min="11288" max="11288" width="5.54296875" customWidth="1"/>
    <col min="11289" max="11289" width="5.7265625" customWidth="1"/>
    <col min="11521" max="11521" width="3.1796875" customWidth="1"/>
    <col min="11522" max="11522" width="12.7265625" customWidth="1"/>
    <col min="11523" max="11523" width="14.1796875" customWidth="1"/>
    <col min="11524" max="11524" width="27.81640625" customWidth="1"/>
    <col min="11525" max="11526" width="8.7265625" customWidth="1"/>
    <col min="11527" max="11527" width="18" customWidth="1"/>
    <col min="11528" max="11530" width="3.7265625" customWidth="1"/>
    <col min="11531" max="11531" width="4.26953125" customWidth="1"/>
    <col min="11532" max="11536" width="3.81640625" customWidth="1"/>
    <col min="11537" max="11537" width="4.26953125" customWidth="1"/>
    <col min="11538" max="11542" width="3.7265625" customWidth="1"/>
    <col min="11543" max="11543" width="4.26953125" customWidth="1"/>
    <col min="11544" max="11544" width="5.54296875" customWidth="1"/>
    <col min="11545" max="11545" width="5.7265625" customWidth="1"/>
    <col min="11777" max="11777" width="3.1796875" customWidth="1"/>
    <col min="11778" max="11778" width="12.7265625" customWidth="1"/>
    <col min="11779" max="11779" width="14.1796875" customWidth="1"/>
    <col min="11780" max="11780" width="27.81640625" customWidth="1"/>
    <col min="11781" max="11782" width="8.7265625" customWidth="1"/>
    <col min="11783" max="11783" width="18" customWidth="1"/>
    <col min="11784" max="11786" width="3.7265625" customWidth="1"/>
    <col min="11787" max="11787" width="4.26953125" customWidth="1"/>
    <col min="11788" max="11792" width="3.81640625" customWidth="1"/>
    <col min="11793" max="11793" width="4.26953125" customWidth="1"/>
    <col min="11794" max="11798" width="3.7265625" customWidth="1"/>
    <col min="11799" max="11799" width="4.26953125" customWidth="1"/>
    <col min="11800" max="11800" width="5.54296875" customWidth="1"/>
    <col min="11801" max="11801" width="5.7265625" customWidth="1"/>
    <col min="12033" max="12033" width="3.1796875" customWidth="1"/>
    <col min="12034" max="12034" width="12.7265625" customWidth="1"/>
    <col min="12035" max="12035" width="14.1796875" customWidth="1"/>
    <col min="12036" max="12036" width="27.81640625" customWidth="1"/>
    <col min="12037" max="12038" width="8.7265625" customWidth="1"/>
    <col min="12039" max="12039" width="18" customWidth="1"/>
    <col min="12040" max="12042" width="3.7265625" customWidth="1"/>
    <col min="12043" max="12043" width="4.26953125" customWidth="1"/>
    <col min="12044" max="12048" width="3.81640625" customWidth="1"/>
    <col min="12049" max="12049" width="4.26953125" customWidth="1"/>
    <col min="12050" max="12054" width="3.7265625" customWidth="1"/>
    <col min="12055" max="12055" width="4.26953125" customWidth="1"/>
    <col min="12056" max="12056" width="5.54296875" customWidth="1"/>
    <col min="12057" max="12057" width="5.7265625" customWidth="1"/>
    <col min="12289" max="12289" width="3.1796875" customWidth="1"/>
    <col min="12290" max="12290" width="12.7265625" customWidth="1"/>
    <col min="12291" max="12291" width="14.1796875" customWidth="1"/>
    <col min="12292" max="12292" width="27.81640625" customWidth="1"/>
    <col min="12293" max="12294" width="8.7265625" customWidth="1"/>
    <col min="12295" max="12295" width="18" customWidth="1"/>
    <col min="12296" max="12298" width="3.7265625" customWidth="1"/>
    <col min="12299" max="12299" width="4.26953125" customWidth="1"/>
    <col min="12300" max="12304" width="3.81640625" customWidth="1"/>
    <col min="12305" max="12305" width="4.26953125" customWidth="1"/>
    <col min="12306" max="12310" width="3.7265625" customWidth="1"/>
    <col min="12311" max="12311" width="4.26953125" customWidth="1"/>
    <col min="12312" max="12312" width="5.54296875" customWidth="1"/>
    <col min="12313" max="12313" width="5.7265625" customWidth="1"/>
    <col min="12545" max="12545" width="3.1796875" customWidth="1"/>
    <col min="12546" max="12546" width="12.7265625" customWidth="1"/>
    <col min="12547" max="12547" width="14.1796875" customWidth="1"/>
    <col min="12548" max="12548" width="27.81640625" customWidth="1"/>
    <col min="12549" max="12550" width="8.7265625" customWidth="1"/>
    <col min="12551" max="12551" width="18" customWidth="1"/>
    <col min="12552" max="12554" width="3.7265625" customWidth="1"/>
    <col min="12555" max="12555" width="4.26953125" customWidth="1"/>
    <col min="12556" max="12560" width="3.81640625" customWidth="1"/>
    <col min="12561" max="12561" width="4.26953125" customWidth="1"/>
    <col min="12562" max="12566" width="3.7265625" customWidth="1"/>
    <col min="12567" max="12567" width="4.26953125" customWidth="1"/>
    <col min="12568" max="12568" width="5.54296875" customWidth="1"/>
    <col min="12569" max="12569" width="5.7265625" customWidth="1"/>
    <col min="12801" max="12801" width="3.1796875" customWidth="1"/>
    <col min="12802" max="12802" width="12.7265625" customWidth="1"/>
    <col min="12803" max="12803" width="14.1796875" customWidth="1"/>
    <col min="12804" max="12804" width="27.81640625" customWidth="1"/>
    <col min="12805" max="12806" width="8.7265625" customWidth="1"/>
    <col min="12807" max="12807" width="18" customWidth="1"/>
    <col min="12808" max="12810" width="3.7265625" customWidth="1"/>
    <col min="12811" max="12811" width="4.26953125" customWidth="1"/>
    <col min="12812" max="12816" width="3.81640625" customWidth="1"/>
    <col min="12817" max="12817" width="4.26953125" customWidth="1"/>
    <col min="12818" max="12822" width="3.7265625" customWidth="1"/>
    <col min="12823" max="12823" width="4.26953125" customWidth="1"/>
    <col min="12824" max="12824" width="5.54296875" customWidth="1"/>
    <col min="12825" max="12825" width="5.7265625" customWidth="1"/>
    <col min="13057" max="13057" width="3.1796875" customWidth="1"/>
    <col min="13058" max="13058" width="12.7265625" customWidth="1"/>
    <col min="13059" max="13059" width="14.1796875" customWidth="1"/>
    <col min="13060" max="13060" width="27.81640625" customWidth="1"/>
    <col min="13061" max="13062" width="8.7265625" customWidth="1"/>
    <col min="13063" max="13063" width="18" customWidth="1"/>
    <col min="13064" max="13066" width="3.7265625" customWidth="1"/>
    <col min="13067" max="13067" width="4.26953125" customWidth="1"/>
    <col min="13068" max="13072" width="3.81640625" customWidth="1"/>
    <col min="13073" max="13073" width="4.26953125" customWidth="1"/>
    <col min="13074" max="13078" width="3.7265625" customWidth="1"/>
    <col min="13079" max="13079" width="4.26953125" customWidth="1"/>
    <col min="13080" max="13080" width="5.54296875" customWidth="1"/>
    <col min="13081" max="13081" width="5.7265625" customWidth="1"/>
    <col min="13313" max="13313" width="3.1796875" customWidth="1"/>
    <col min="13314" max="13314" width="12.7265625" customWidth="1"/>
    <col min="13315" max="13315" width="14.1796875" customWidth="1"/>
    <col min="13316" max="13316" width="27.81640625" customWidth="1"/>
    <col min="13317" max="13318" width="8.7265625" customWidth="1"/>
    <col min="13319" max="13319" width="18" customWidth="1"/>
    <col min="13320" max="13322" width="3.7265625" customWidth="1"/>
    <col min="13323" max="13323" width="4.26953125" customWidth="1"/>
    <col min="13324" max="13328" width="3.81640625" customWidth="1"/>
    <col min="13329" max="13329" width="4.26953125" customWidth="1"/>
    <col min="13330" max="13334" width="3.7265625" customWidth="1"/>
    <col min="13335" max="13335" width="4.26953125" customWidth="1"/>
    <col min="13336" max="13336" width="5.54296875" customWidth="1"/>
    <col min="13337" max="13337" width="5.7265625" customWidth="1"/>
    <col min="13569" max="13569" width="3.1796875" customWidth="1"/>
    <col min="13570" max="13570" width="12.7265625" customWidth="1"/>
    <col min="13571" max="13571" width="14.1796875" customWidth="1"/>
    <col min="13572" max="13572" width="27.81640625" customWidth="1"/>
    <col min="13573" max="13574" width="8.7265625" customWidth="1"/>
    <col min="13575" max="13575" width="18" customWidth="1"/>
    <col min="13576" max="13578" width="3.7265625" customWidth="1"/>
    <col min="13579" max="13579" width="4.26953125" customWidth="1"/>
    <col min="13580" max="13584" width="3.81640625" customWidth="1"/>
    <col min="13585" max="13585" width="4.26953125" customWidth="1"/>
    <col min="13586" max="13590" width="3.7265625" customWidth="1"/>
    <col min="13591" max="13591" width="4.26953125" customWidth="1"/>
    <col min="13592" max="13592" width="5.54296875" customWidth="1"/>
    <col min="13593" max="13593" width="5.7265625" customWidth="1"/>
    <col min="13825" max="13825" width="3.1796875" customWidth="1"/>
    <col min="13826" max="13826" width="12.7265625" customWidth="1"/>
    <col min="13827" max="13827" width="14.1796875" customWidth="1"/>
    <col min="13828" max="13828" width="27.81640625" customWidth="1"/>
    <col min="13829" max="13830" width="8.7265625" customWidth="1"/>
    <col min="13831" max="13831" width="18" customWidth="1"/>
    <col min="13832" max="13834" width="3.7265625" customWidth="1"/>
    <col min="13835" max="13835" width="4.26953125" customWidth="1"/>
    <col min="13836" max="13840" width="3.81640625" customWidth="1"/>
    <col min="13841" max="13841" width="4.26953125" customWidth="1"/>
    <col min="13842" max="13846" width="3.7265625" customWidth="1"/>
    <col min="13847" max="13847" width="4.26953125" customWidth="1"/>
    <col min="13848" max="13848" width="5.54296875" customWidth="1"/>
    <col min="13849" max="13849" width="5.7265625" customWidth="1"/>
    <col min="14081" max="14081" width="3.1796875" customWidth="1"/>
    <col min="14082" max="14082" width="12.7265625" customWidth="1"/>
    <col min="14083" max="14083" width="14.1796875" customWidth="1"/>
    <col min="14084" max="14084" width="27.81640625" customWidth="1"/>
    <col min="14085" max="14086" width="8.7265625" customWidth="1"/>
    <col min="14087" max="14087" width="18" customWidth="1"/>
    <col min="14088" max="14090" width="3.7265625" customWidth="1"/>
    <col min="14091" max="14091" width="4.26953125" customWidth="1"/>
    <col min="14092" max="14096" width="3.81640625" customWidth="1"/>
    <col min="14097" max="14097" width="4.26953125" customWidth="1"/>
    <col min="14098" max="14102" width="3.7265625" customWidth="1"/>
    <col min="14103" max="14103" width="4.26953125" customWidth="1"/>
    <col min="14104" max="14104" width="5.54296875" customWidth="1"/>
    <col min="14105" max="14105" width="5.7265625" customWidth="1"/>
    <col min="14337" max="14337" width="3.1796875" customWidth="1"/>
    <col min="14338" max="14338" width="12.7265625" customWidth="1"/>
    <col min="14339" max="14339" width="14.1796875" customWidth="1"/>
    <col min="14340" max="14340" width="27.81640625" customWidth="1"/>
    <col min="14341" max="14342" width="8.7265625" customWidth="1"/>
    <col min="14343" max="14343" width="18" customWidth="1"/>
    <col min="14344" max="14346" width="3.7265625" customWidth="1"/>
    <col min="14347" max="14347" width="4.26953125" customWidth="1"/>
    <col min="14348" max="14352" width="3.81640625" customWidth="1"/>
    <col min="14353" max="14353" width="4.26953125" customWidth="1"/>
    <col min="14354" max="14358" width="3.7265625" customWidth="1"/>
    <col min="14359" max="14359" width="4.26953125" customWidth="1"/>
    <col min="14360" max="14360" width="5.54296875" customWidth="1"/>
    <col min="14361" max="14361" width="5.7265625" customWidth="1"/>
    <col min="14593" max="14593" width="3.1796875" customWidth="1"/>
    <col min="14594" max="14594" width="12.7265625" customWidth="1"/>
    <col min="14595" max="14595" width="14.1796875" customWidth="1"/>
    <col min="14596" max="14596" width="27.81640625" customWidth="1"/>
    <col min="14597" max="14598" width="8.7265625" customWidth="1"/>
    <col min="14599" max="14599" width="18" customWidth="1"/>
    <col min="14600" max="14602" width="3.7265625" customWidth="1"/>
    <col min="14603" max="14603" width="4.26953125" customWidth="1"/>
    <col min="14604" max="14608" width="3.81640625" customWidth="1"/>
    <col min="14609" max="14609" width="4.26953125" customWidth="1"/>
    <col min="14610" max="14614" width="3.7265625" customWidth="1"/>
    <col min="14615" max="14615" width="4.26953125" customWidth="1"/>
    <col min="14616" max="14616" width="5.54296875" customWidth="1"/>
    <col min="14617" max="14617" width="5.7265625" customWidth="1"/>
    <col min="14849" max="14849" width="3.1796875" customWidth="1"/>
    <col min="14850" max="14850" width="12.7265625" customWidth="1"/>
    <col min="14851" max="14851" width="14.1796875" customWidth="1"/>
    <col min="14852" max="14852" width="27.81640625" customWidth="1"/>
    <col min="14853" max="14854" width="8.7265625" customWidth="1"/>
    <col min="14855" max="14855" width="18" customWidth="1"/>
    <col min="14856" max="14858" width="3.7265625" customWidth="1"/>
    <col min="14859" max="14859" width="4.26953125" customWidth="1"/>
    <col min="14860" max="14864" width="3.81640625" customWidth="1"/>
    <col min="14865" max="14865" width="4.26953125" customWidth="1"/>
    <col min="14866" max="14870" width="3.7265625" customWidth="1"/>
    <col min="14871" max="14871" width="4.26953125" customWidth="1"/>
    <col min="14872" max="14872" width="5.54296875" customWidth="1"/>
    <col min="14873" max="14873" width="5.7265625" customWidth="1"/>
    <col min="15105" max="15105" width="3.1796875" customWidth="1"/>
    <col min="15106" max="15106" width="12.7265625" customWidth="1"/>
    <col min="15107" max="15107" width="14.1796875" customWidth="1"/>
    <col min="15108" max="15108" width="27.81640625" customWidth="1"/>
    <col min="15109" max="15110" width="8.7265625" customWidth="1"/>
    <col min="15111" max="15111" width="18" customWidth="1"/>
    <col min="15112" max="15114" width="3.7265625" customWidth="1"/>
    <col min="15115" max="15115" width="4.26953125" customWidth="1"/>
    <col min="15116" max="15120" width="3.81640625" customWidth="1"/>
    <col min="15121" max="15121" width="4.26953125" customWidth="1"/>
    <col min="15122" max="15126" width="3.7265625" customWidth="1"/>
    <col min="15127" max="15127" width="4.26953125" customWidth="1"/>
    <col min="15128" max="15128" width="5.54296875" customWidth="1"/>
    <col min="15129" max="15129" width="5.7265625" customWidth="1"/>
    <col min="15361" max="15361" width="3.1796875" customWidth="1"/>
    <col min="15362" max="15362" width="12.7265625" customWidth="1"/>
    <col min="15363" max="15363" width="14.1796875" customWidth="1"/>
    <col min="15364" max="15364" width="27.81640625" customWidth="1"/>
    <col min="15365" max="15366" width="8.7265625" customWidth="1"/>
    <col min="15367" max="15367" width="18" customWidth="1"/>
    <col min="15368" max="15370" width="3.7265625" customWidth="1"/>
    <col min="15371" max="15371" width="4.26953125" customWidth="1"/>
    <col min="15372" max="15376" width="3.81640625" customWidth="1"/>
    <col min="15377" max="15377" width="4.26953125" customWidth="1"/>
    <col min="15378" max="15382" width="3.7265625" customWidth="1"/>
    <col min="15383" max="15383" width="4.26953125" customWidth="1"/>
    <col min="15384" max="15384" width="5.54296875" customWidth="1"/>
    <col min="15385" max="15385" width="5.7265625" customWidth="1"/>
    <col min="15617" max="15617" width="3.1796875" customWidth="1"/>
    <col min="15618" max="15618" width="12.7265625" customWidth="1"/>
    <col min="15619" max="15619" width="14.1796875" customWidth="1"/>
    <col min="15620" max="15620" width="27.81640625" customWidth="1"/>
    <col min="15621" max="15622" width="8.7265625" customWidth="1"/>
    <col min="15623" max="15623" width="18" customWidth="1"/>
    <col min="15624" max="15626" width="3.7265625" customWidth="1"/>
    <col min="15627" max="15627" width="4.26953125" customWidth="1"/>
    <col min="15628" max="15632" width="3.81640625" customWidth="1"/>
    <col min="15633" max="15633" width="4.26953125" customWidth="1"/>
    <col min="15634" max="15638" width="3.7265625" customWidth="1"/>
    <col min="15639" max="15639" width="4.26953125" customWidth="1"/>
    <col min="15640" max="15640" width="5.54296875" customWidth="1"/>
    <col min="15641" max="15641" width="5.7265625" customWidth="1"/>
    <col min="15873" max="15873" width="3.1796875" customWidth="1"/>
    <col min="15874" max="15874" width="12.7265625" customWidth="1"/>
    <col min="15875" max="15875" width="14.1796875" customWidth="1"/>
    <col min="15876" max="15876" width="27.81640625" customWidth="1"/>
    <col min="15877" max="15878" width="8.7265625" customWidth="1"/>
    <col min="15879" max="15879" width="18" customWidth="1"/>
    <col min="15880" max="15882" width="3.7265625" customWidth="1"/>
    <col min="15883" max="15883" width="4.26953125" customWidth="1"/>
    <col min="15884" max="15888" width="3.81640625" customWidth="1"/>
    <col min="15889" max="15889" width="4.26953125" customWidth="1"/>
    <col min="15890" max="15894" width="3.7265625" customWidth="1"/>
    <col min="15895" max="15895" width="4.26953125" customWidth="1"/>
    <col min="15896" max="15896" width="5.54296875" customWidth="1"/>
    <col min="15897" max="15897" width="5.7265625" customWidth="1"/>
    <col min="16129" max="16129" width="3.1796875" customWidth="1"/>
    <col min="16130" max="16130" width="12.7265625" customWidth="1"/>
    <col min="16131" max="16131" width="14.1796875" customWidth="1"/>
    <col min="16132" max="16132" width="27.81640625" customWidth="1"/>
    <col min="16133" max="16134" width="8.7265625" customWidth="1"/>
    <col min="16135" max="16135" width="18" customWidth="1"/>
    <col min="16136" max="16138" width="3.7265625" customWidth="1"/>
    <col min="16139" max="16139" width="4.26953125" customWidth="1"/>
    <col min="16140" max="16144" width="3.81640625" customWidth="1"/>
    <col min="16145" max="16145" width="4.26953125" customWidth="1"/>
    <col min="16146" max="16150" width="3.7265625" customWidth="1"/>
    <col min="16151" max="16151" width="4.26953125" customWidth="1"/>
    <col min="16152" max="16152" width="5.54296875" customWidth="1"/>
    <col min="16153" max="16153" width="5.7265625" customWidth="1"/>
  </cols>
  <sheetData>
    <row r="1" spans="1:228" s="2" customFormat="1" ht="285.5" thickTop="1" thickBot="1" x14ac:dyDescent="0.3">
      <c r="A1" s="25" t="s">
        <v>0</v>
      </c>
      <c r="B1" s="26" t="s">
        <v>1</v>
      </c>
      <c r="C1" s="21"/>
      <c r="D1" s="20" t="s">
        <v>2</v>
      </c>
      <c r="E1" s="63" t="s">
        <v>3</v>
      </c>
      <c r="F1" s="81"/>
      <c r="G1" s="75" t="s">
        <v>18</v>
      </c>
      <c r="H1" s="163" t="s">
        <v>73</v>
      </c>
      <c r="I1" s="13" t="s">
        <v>74</v>
      </c>
      <c r="J1" s="13" t="s">
        <v>13</v>
      </c>
      <c r="K1" s="29" t="s">
        <v>75</v>
      </c>
      <c r="L1" s="12" t="s">
        <v>76</v>
      </c>
      <c r="M1" s="164" t="s">
        <v>77</v>
      </c>
      <c r="N1" s="13" t="s">
        <v>74</v>
      </c>
      <c r="O1" s="13" t="s">
        <v>13</v>
      </c>
      <c r="P1" s="14" t="s">
        <v>78</v>
      </c>
      <c r="Q1" s="29" t="s">
        <v>79</v>
      </c>
      <c r="R1" s="165" t="s">
        <v>76</v>
      </c>
      <c r="S1" s="166" t="s">
        <v>80</v>
      </c>
      <c r="T1" s="166" t="s">
        <v>13</v>
      </c>
      <c r="U1" s="166" t="s">
        <v>81</v>
      </c>
      <c r="V1" s="166" t="s">
        <v>78</v>
      </c>
      <c r="W1" s="167" t="s">
        <v>82</v>
      </c>
      <c r="X1" s="168" t="s">
        <v>8</v>
      </c>
      <c r="Y1" s="32" t="s">
        <v>9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</row>
    <row r="2" spans="1:228" ht="14" thickTop="1" thickBot="1" x14ac:dyDescent="0.3">
      <c r="A2" s="183"/>
      <c r="B2" s="184"/>
      <c r="C2" s="185"/>
      <c r="D2" s="185"/>
      <c r="E2" s="186"/>
      <c r="F2" s="123"/>
      <c r="G2" s="211"/>
      <c r="H2" s="212">
        <v>5</v>
      </c>
      <c r="I2" s="213">
        <v>30</v>
      </c>
      <c r="J2" s="214">
        <v>5</v>
      </c>
      <c r="K2" s="215">
        <f t="shared" ref="K2:K10" si="0">J2+I2+H2</f>
        <v>40</v>
      </c>
      <c r="L2" s="216">
        <v>10</v>
      </c>
      <c r="M2" s="213">
        <v>10</v>
      </c>
      <c r="N2" s="214">
        <v>50</v>
      </c>
      <c r="O2" s="214">
        <v>5</v>
      </c>
      <c r="P2" s="217">
        <v>5</v>
      </c>
      <c r="Q2" s="215">
        <f t="shared" ref="Q2:Q16" si="1">P2+O2+N2+M2+L2</f>
        <v>80</v>
      </c>
      <c r="R2" s="218">
        <v>10</v>
      </c>
      <c r="S2" s="218">
        <v>50</v>
      </c>
      <c r="T2" s="218">
        <v>5</v>
      </c>
      <c r="U2" s="218">
        <v>10</v>
      </c>
      <c r="V2" s="218">
        <v>5</v>
      </c>
      <c r="W2" s="219">
        <f>V2+U2+T2+S2+R2</f>
        <v>80</v>
      </c>
      <c r="X2" s="220">
        <f t="shared" ref="X2" si="2">SUM(K2+Q2+W2)</f>
        <v>200</v>
      </c>
      <c r="Y2" s="22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</row>
    <row r="3" spans="1:228" ht="14.5" thickTop="1" x14ac:dyDescent="0.25">
      <c r="A3" s="293">
        <v>5</v>
      </c>
      <c r="B3" s="283" t="s">
        <v>175</v>
      </c>
      <c r="C3" s="283" t="s">
        <v>176</v>
      </c>
      <c r="D3" s="283" t="s">
        <v>177</v>
      </c>
      <c r="E3" s="284" t="s">
        <v>44</v>
      </c>
      <c r="F3" s="284" t="s">
        <v>48</v>
      </c>
      <c r="G3" s="285" t="s">
        <v>46</v>
      </c>
      <c r="H3" s="296">
        <v>3</v>
      </c>
      <c r="I3" s="297">
        <v>28</v>
      </c>
      <c r="J3" s="298">
        <v>3</v>
      </c>
      <c r="K3" s="230">
        <f t="shared" si="0"/>
        <v>34</v>
      </c>
      <c r="L3" s="228">
        <v>10</v>
      </c>
      <c r="M3" s="223">
        <v>10</v>
      </c>
      <c r="N3" s="223">
        <v>48</v>
      </c>
      <c r="O3" s="223">
        <v>4</v>
      </c>
      <c r="P3" s="233">
        <v>3</v>
      </c>
      <c r="Q3" s="230">
        <f t="shared" si="1"/>
        <v>75</v>
      </c>
      <c r="R3" s="236">
        <v>10</v>
      </c>
      <c r="S3" s="224">
        <v>48</v>
      </c>
      <c r="T3" s="224">
        <v>1</v>
      </c>
      <c r="U3" s="224">
        <v>8</v>
      </c>
      <c r="V3" s="239">
        <v>2</v>
      </c>
      <c r="W3" s="243">
        <f t="shared" ref="W3:W16" si="3">SUM(R3:V3)</f>
        <v>69</v>
      </c>
      <c r="X3" s="244">
        <f t="shared" ref="X3:X16" si="4">SUM(K3+Q3+W3)</f>
        <v>178</v>
      </c>
      <c r="Y3" s="313">
        <v>1</v>
      </c>
    </row>
    <row r="4" spans="1:228" ht="14" x14ac:dyDescent="0.25">
      <c r="A4" s="294">
        <v>10</v>
      </c>
      <c r="B4" s="286" t="s">
        <v>114</v>
      </c>
      <c r="C4" s="286" t="s">
        <v>101</v>
      </c>
      <c r="D4" s="286" t="s">
        <v>127</v>
      </c>
      <c r="E4" s="133" t="s">
        <v>44</v>
      </c>
      <c r="F4" s="133" t="s">
        <v>48</v>
      </c>
      <c r="G4" s="11" t="s">
        <v>116</v>
      </c>
      <c r="H4" s="299">
        <v>3</v>
      </c>
      <c r="I4" s="300">
        <v>24</v>
      </c>
      <c r="J4" s="301">
        <v>5</v>
      </c>
      <c r="K4" s="231">
        <f t="shared" si="0"/>
        <v>32</v>
      </c>
      <c r="L4" s="169">
        <v>10</v>
      </c>
      <c r="M4" s="170">
        <v>9</v>
      </c>
      <c r="N4" s="170">
        <v>43</v>
      </c>
      <c r="O4" s="170">
        <v>4</v>
      </c>
      <c r="P4" s="234">
        <v>5</v>
      </c>
      <c r="Q4" s="231">
        <f t="shared" si="1"/>
        <v>71</v>
      </c>
      <c r="R4" s="237">
        <v>8</v>
      </c>
      <c r="S4" s="225">
        <v>40</v>
      </c>
      <c r="T4" s="225">
        <v>5</v>
      </c>
      <c r="U4" s="225">
        <v>10</v>
      </c>
      <c r="V4" s="240">
        <v>5</v>
      </c>
      <c r="W4" s="245">
        <f t="shared" si="3"/>
        <v>68</v>
      </c>
      <c r="X4" s="246">
        <f t="shared" si="4"/>
        <v>171</v>
      </c>
      <c r="Y4" s="314">
        <v>2</v>
      </c>
    </row>
    <row r="5" spans="1:228" ht="14" x14ac:dyDescent="0.25">
      <c r="A5" s="294">
        <v>9</v>
      </c>
      <c r="B5" s="286" t="s">
        <v>146</v>
      </c>
      <c r="C5" s="286" t="s">
        <v>144</v>
      </c>
      <c r="D5" s="286" t="s">
        <v>147</v>
      </c>
      <c r="E5" s="133" t="s">
        <v>44</v>
      </c>
      <c r="F5" s="133" t="s">
        <v>45</v>
      </c>
      <c r="G5" s="11" t="s">
        <v>46</v>
      </c>
      <c r="H5" s="299">
        <v>5</v>
      </c>
      <c r="I5" s="300">
        <v>22</v>
      </c>
      <c r="J5" s="301">
        <v>5</v>
      </c>
      <c r="K5" s="231">
        <f t="shared" si="0"/>
        <v>32</v>
      </c>
      <c r="L5" s="169">
        <v>10</v>
      </c>
      <c r="M5" s="170">
        <v>7</v>
      </c>
      <c r="N5" s="170">
        <v>46</v>
      </c>
      <c r="O5" s="170">
        <v>5</v>
      </c>
      <c r="P5" s="234">
        <v>5</v>
      </c>
      <c r="Q5" s="231">
        <f t="shared" si="1"/>
        <v>73</v>
      </c>
      <c r="R5" s="237">
        <v>10</v>
      </c>
      <c r="S5" s="225">
        <v>25</v>
      </c>
      <c r="T5" s="225">
        <v>5</v>
      </c>
      <c r="U5" s="225">
        <v>10</v>
      </c>
      <c r="V5" s="240">
        <v>5</v>
      </c>
      <c r="W5" s="245">
        <f t="shared" si="3"/>
        <v>55</v>
      </c>
      <c r="X5" s="246">
        <f t="shared" si="4"/>
        <v>160</v>
      </c>
      <c r="Y5" s="314">
        <v>3</v>
      </c>
    </row>
    <row r="6" spans="1:228" ht="14" x14ac:dyDescent="0.25">
      <c r="A6" s="294">
        <v>1</v>
      </c>
      <c r="B6" s="286" t="s">
        <v>96</v>
      </c>
      <c r="C6" s="286" t="s">
        <v>97</v>
      </c>
      <c r="D6" s="286" t="s">
        <v>98</v>
      </c>
      <c r="E6" s="133" t="s">
        <v>44</v>
      </c>
      <c r="F6" s="133" t="s">
        <v>48</v>
      </c>
      <c r="G6" s="11" t="s">
        <v>99</v>
      </c>
      <c r="H6" s="299">
        <v>0</v>
      </c>
      <c r="I6" s="300">
        <v>27</v>
      </c>
      <c r="J6" s="301">
        <v>5</v>
      </c>
      <c r="K6" s="231">
        <f t="shared" si="0"/>
        <v>32</v>
      </c>
      <c r="L6" s="169">
        <v>10</v>
      </c>
      <c r="M6" s="170">
        <v>9</v>
      </c>
      <c r="N6" s="170">
        <v>50</v>
      </c>
      <c r="O6" s="170">
        <v>5</v>
      </c>
      <c r="P6" s="234">
        <v>0</v>
      </c>
      <c r="Q6" s="231">
        <f t="shared" si="1"/>
        <v>74</v>
      </c>
      <c r="R6" s="237">
        <v>10</v>
      </c>
      <c r="S6" s="225">
        <v>30</v>
      </c>
      <c r="T6" s="225">
        <v>5</v>
      </c>
      <c r="U6" s="225">
        <v>8</v>
      </c>
      <c r="V6" s="240">
        <v>0</v>
      </c>
      <c r="W6" s="245">
        <f t="shared" si="3"/>
        <v>53</v>
      </c>
      <c r="X6" s="246">
        <f t="shared" si="4"/>
        <v>159</v>
      </c>
      <c r="Y6" s="314">
        <v>4</v>
      </c>
    </row>
    <row r="7" spans="1:228" ht="14" x14ac:dyDescent="0.25">
      <c r="A7" s="294">
        <v>13</v>
      </c>
      <c r="B7" s="286" t="s">
        <v>192</v>
      </c>
      <c r="C7" s="286" t="s">
        <v>125</v>
      </c>
      <c r="D7" s="286" t="s">
        <v>191</v>
      </c>
      <c r="E7" s="133" t="s">
        <v>49</v>
      </c>
      <c r="F7" s="133" t="s">
        <v>48</v>
      </c>
      <c r="G7" s="11" t="s">
        <v>190</v>
      </c>
      <c r="H7" s="299">
        <v>0</v>
      </c>
      <c r="I7" s="300">
        <v>28</v>
      </c>
      <c r="J7" s="301">
        <v>5</v>
      </c>
      <c r="K7" s="231">
        <f t="shared" si="0"/>
        <v>33</v>
      </c>
      <c r="L7" s="359">
        <v>10</v>
      </c>
      <c r="M7" s="7">
        <v>8</v>
      </c>
      <c r="N7" s="7">
        <v>50</v>
      </c>
      <c r="O7" s="7">
        <v>3</v>
      </c>
      <c r="P7" s="361">
        <v>5</v>
      </c>
      <c r="Q7" s="231">
        <f t="shared" si="1"/>
        <v>76</v>
      </c>
      <c r="R7" s="363">
        <v>8</v>
      </c>
      <c r="S7" s="365">
        <v>25</v>
      </c>
      <c r="T7" s="365">
        <v>5</v>
      </c>
      <c r="U7" s="365">
        <v>0</v>
      </c>
      <c r="V7" s="367">
        <v>5</v>
      </c>
      <c r="W7" s="245">
        <f t="shared" si="3"/>
        <v>43</v>
      </c>
      <c r="X7" s="246">
        <f t="shared" si="4"/>
        <v>152</v>
      </c>
      <c r="Y7" s="314">
        <v>5</v>
      </c>
    </row>
    <row r="8" spans="1:228" ht="14" x14ac:dyDescent="0.25">
      <c r="A8" s="294">
        <v>12</v>
      </c>
      <c r="B8" s="286" t="s">
        <v>124</v>
      </c>
      <c r="C8" s="286" t="s">
        <v>125</v>
      </c>
      <c r="D8" s="286" t="s">
        <v>126</v>
      </c>
      <c r="E8" s="133" t="s">
        <v>44</v>
      </c>
      <c r="F8" s="133" t="s">
        <v>45</v>
      </c>
      <c r="G8" s="11" t="s">
        <v>46</v>
      </c>
      <c r="H8" s="299">
        <v>0</v>
      </c>
      <c r="I8" s="300">
        <v>25</v>
      </c>
      <c r="J8" s="301">
        <v>5</v>
      </c>
      <c r="K8" s="231">
        <f t="shared" si="0"/>
        <v>30</v>
      </c>
      <c r="L8" s="359">
        <v>10</v>
      </c>
      <c r="M8" s="7">
        <v>10</v>
      </c>
      <c r="N8" s="7">
        <v>26</v>
      </c>
      <c r="O8" s="7">
        <v>5</v>
      </c>
      <c r="P8" s="361">
        <v>5</v>
      </c>
      <c r="Q8" s="231">
        <f t="shared" si="1"/>
        <v>56</v>
      </c>
      <c r="R8" s="363">
        <v>10</v>
      </c>
      <c r="S8" s="365">
        <v>35</v>
      </c>
      <c r="T8" s="365">
        <v>5</v>
      </c>
      <c r="U8" s="365">
        <v>10</v>
      </c>
      <c r="V8" s="367">
        <v>5</v>
      </c>
      <c r="W8" s="245">
        <f t="shared" si="3"/>
        <v>65</v>
      </c>
      <c r="X8" s="246">
        <f t="shared" si="4"/>
        <v>151</v>
      </c>
      <c r="Y8" s="314">
        <v>6</v>
      </c>
    </row>
    <row r="9" spans="1:228" ht="14" x14ac:dyDescent="0.3">
      <c r="A9" s="294">
        <v>4</v>
      </c>
      <c r="B9" s="287" t="s">
        <v>178</v>
      </c>
      <c r="C9" s="287" t="s">
        <v>156</v>
      </c>
      <c r="D9" s="287" t="s">
        <v>179</v>
      </c>
      <c r="E9" s="288" t="s">
        <v>44</v>
      </c>
      <c r="F9" s="288" t="s">
        <v>45</v>
      </c>
      <c r="G9" s="289" t="s">
        <v>46</v>
      </c>
      <c r="H9" s="299">
        <v>0</v>
      </c>
      <c r="I9" s="300">
        <v>20</v>
      </c>
      <c r="J9" s="301">
        <v>5</v>
      </c>
      <c r="K9" s="231">
        <f t="shared" si="0"/>
        <v>25</v>
      </c>
      <c r="L9" s="169">
        <v>10</v>
      </c>
      <c r="M9" s="170">
        <v>7</v>
      </c>
      <c r="N9" s="170">
        <v>42</v>
      </c>
      <c r="O9" s="170">
        <v>5</v>
      </c>
      <c r="P9" s="234">
        <v>5</v>
      </c>
      <c r="Q9" s="231">
        <f t="shared" si="1"/>
        <v>69</v>
      </c>
      <c r="R9" s="237">
        <v>10</v>
      </c>
      <c r="S9" s="225">
        <v>23</v>
      </c>
      <c r="T9" s="225">
        <v>5</v>
      </c>
      <c r="U9" s="225">
        <v>8</v>
      </c>
      <c r="V9" s="240">
        <v>5</v>
      </c>
      <c r="W9" s="245">
        <f t="shared" si="3"/>
        <v>51</v>
      </c>
      <c r="X9" s="246">
        <f t="shared" si="4"/>
        <v>145</v>
      </c>
      <c r="Y9" s="314">
        <v>7</v>
      </c>
    </row>
    <row r="10" spans="1:228" ht="14" x14ac:dyDescent="0.3">
      <c r="A10" s="294">
        <v>8</v>
      </c>
      <c r="B10" s="287" t="s">
        <v>134</v>
      </c>
      <c r="C10" s="287" t="s">
        <v>135</v>
      </c>
      <c r="D10" s="287" t="s">
        <v>136</v>
      </c>
      <c r="E10" s="288" t="s">
        <v>44</v>
      </c>
      <c r="F10" s="288" t="s">
        <v>48</v>
      </c>
      <c r="G10" s="320" t="s">
        <v>137</v>
      </c>
      <c r="H10" s="269">
        <v>5</v>
      </c>
      <c r="I10" s="122">
        <v>18</v>
      </c>
      <c r="J10" s="309">
        <v>5</v>
      </c>
      <c r="K10" s="231">
        <f t="shared" si="0"/>
        <v>28</v>
      </c>
      <c r="L10" s="310">
        <v>10</v>
      </c>
      <c r="M10" s="122">
        <v>6</v>
      </c>
      <c r="N10" s="122">
        <v>35</v>
      </c>
      <c r="O10" s="122">
        <v>5</v>
      </c>
      <c r="P10" s="309">
        <v>0</v>
      </c>
      <c r="Q10" s="231">
        <f t="shared" si="1"/>
        <v>56</v>
      </c>
      <c r="R10" s="311">
        <v>10</v>
      </c>
      <c r="S10" s="308">
        <v>20</v>
      </c>
      <c r="T10" s="308">
        <v>5</v>
      </c>
      <c r="U10" s="308">
        <v>8</v>
      </c>
      <c r="V10" s="312">
        <v>0</v>
      </c>
      <c r="W10" s="245">
        <f t="shared" si="3"/>
        <v>43</v>
      </c>
      <c r="X10" s="246">
        <f t="shared" si="4"/>
        <v>127</v>
      </c>
      <c r="Y10" s="314">
        <v>8</v>
      </c>
    </row>
    <row r="11" spans="1:228" ht="13" x14ac:dyDescent="0.25">
      <c r="A11" s="294">
        <v>3</v>
      </c>
      <c r="B11" s="286" t="s">
        <v>146</v>
      </c>
      <c r="C11" s="286" t="s">
        <v>144</v>
      </c>
      <c r="D11" s="286" t="s">
        <v>148</v>
      </c>
      <c r="E11" s="133" t="s">
        <v>44</v>
      </c>
      <c r="F11" s="133" t="s">
        <v>48</v>
      </c>
      <c r="G11" s="11" t="s">
        <v>46</v>
      </c>
      <c r="H11" s="299">
        <v>0</v>
      </c>
      <c r="I11" s="300">
        <v>0</v>
      </c>
      <c r="J11" s="301">
        <v>0</v>
      </c>
      <c r="K11" s="231">
        <v>0</v>
      </c>
      <c r="L11" s="169">
        <v>0</v>
      </c>
      <c r="M11" s="170">
        <v>0</v>
      </c>
      <c r="N11" s="170">
        <v>0</v>
      </c>
      <c r="O11" s="170">
        <v>0</v>
      </c>
      <c r="P11" s="234">
        <v>0</v>
      </c>
      <c r="Q11" s="231">
        <f t="shared" si="1"/>
        <v>0</v>
      </c>
      <c r="R11" s="237">
        <v>0</v>
      </c>
      <c r="S11" s="225">
        <v>0</v>
      </c>
      <c r="T11" s="225">
        <v>0</v>
      </c>
      <c r="U11" s="225">
        <v>0</v>
      </c>
      <c r="V11" s="240">
        <v>0</v>
      </c>
      <c r="W11" s="245">
        <f t="shared" si="3"/>
        <v>0</v>
      </c>
      <c r="X11" s="246">
        <f t="shared" si="4"/>
        <v>0</v>
      </c>
      <c r="Y11" s="314"/>
    </row>
    <row r="12" spans="1:228" ht="13" x14ac:dyDescent="0.25">
      <c r="A12" s="294">
        <v>2</v>
      </c>
      <c r="B12" s="286" t="s">
        <v>165</v>
      </c>
      <c r="C12" s="286" t="s">
        <v>166</v>
      </c>
      <c r="D12" s="286" t="s">
        <v>197</v>
      </c>
      <c r="E12" s="133" t="s">
        <v>44</v>
      </c>
      <c r="F12" s="133" t="s">
        <v>45</v>
      </c>
      <c r="G12" s="11" t="s">
        <v>171</v>
      </c>
      <c r="H12" s="299">
        <v>0</v>
      </c>
      <c r="I12" s="300">
        <v>0</v>
      </c>
      <c r="J12" s="301">
        <v>0</v>
      </c>
      <c r="K12" s="231">
        <f>J12+I12+H12</f>
        <v>0</v>
      </c>
      <c r="L12" s="169">
        <v>0</v>
      </c>
      <c r="M12" s="170">
        <v>0</v>
      </c>
      <c r="N12" s="170">
        <v>0</v>
      </c>
      <c r="O12" s="170">
        <v>0</v>
      </c>
      <c r="P12" s="234">
        <v>0</v>
      </c>
      <c r="Q12" s="231">
        <f t="shared" si="1"/>
        <v>0</v>
      </c>
      <c r="R12" s="237">
        <v>0</v>
      </c>
      <c r="S12" s="225">
        <v>0</v>
      </c>
      <c r="T12" s="225">
        <v>0</v>
      </c>
      <c r="U12" s="225">
        <v>0</v>
      </c>
      <c r="V12" s="240">
        <v>0</v>
      </c>
      <c r="W12" s="245">
        <f t="shared" si="3"/>
        <v>0</v>
      </c>
      <c r="X12" s="246">
        <f t="shared" si="4"/>
        <v>0</v>
      </c>
      <c r="Y12" s="355"/>
    </row>
    <row r="13" spans="1:228" ht="13" x14ac:dyDescent="0.25">
      <c r="A13" s="294">
        <v>6</v>
      </c>
      <c r="B13" s="286" t="s">
        <v>192</v>
      </c>
      <c r="C13" s="286" t="s">
        <v>125</v>
      </c>
      <c r="D13" s="286" t="s">
        <v>189</v>
      </c>
      <c r="E13" s="133" t="s">
        <v>49</v>
      </c>
      <c r="F13" s="133" t="s">
        <v>48</v>
      </c>
      <c r="G13" s="11" t="s">
        <v>190</v>
      </c>
      <c r="H13" s="299">
        <v>0</v>
      </c>
      <c r="I13" s="300">
        <v>0</v>
      </c>
      <c r="J13" s="301">
        <v>0</v>
      </c>
      <c r="K13" s="231">
        <f>J13+I13+H13</f>
        <v>0</v>
      </c>
      <c r="L13" s="169">
        <v>0</v>
      </c>
      <c r="M13" s="170">
        <v>0</v>
      </c>
      <c r="N13" s="170">
        <v>0</v>
      </c>
      <c r="O13" s="170">
        <v>0</v>
      </c>
      <c r="P13" s="234">
        <v>0</v>
      </c>
      <c r="Q13" s="231">
        <f t="shared" si="1"/>
        <v>0</v>
      </c>
      <c r="R13" s="237">
        <v>0</v>
      </c>
      <c r="S13" s="225">
        <v>0</v>
      </c>
      <c r="T13" s="225">
        <v>0</v>
      </c>
      <c r="U13" s="225">
        <v>0</v>
      </c>
      <c r="V13" s="240">
        <v>0</v>
      </c>
      <c r="W13" s="315">
        <f t="shared" si="3"/>
        <v>0</v>
      </c>
      <c r="X13" s="316">
        <f t="shared" si="4"/>
        <v>0</v>
      </c>
      <c r="Y13" s="317"/>
    </row>
    <row r="14" spans="1:228" ht="13" x14ac:dyDescent="0.25">
      <c r="A14" s="330">
        <v>7</v>
      </c>
      <c r="B14" s="331" t="s">
        <v>121</v>
      </c>
      <c r="C14" s="331" t="s">
        <v>122</v>
      </c>
      <c r="D14" s="331" t="s">
        <v>123</v>
      </c>
      <c r="E14" s="332" t="s">
        <v>44</v>
      </c>
      <c r="F14" s="332" t="s">
        <v>45</v>
      </c>
      <c r="G14" s="333" t="s">
        <v>116</v>
      </c>
      <c r="H14" s="334">
        <v>0</v>
      </c>
      <c r="I14" s="335">
        <v>0</v>
      </c>
      <c r="J14" s="336">
        <v>0</v>
      </c>
      <c r="K14" s="337">
        <f>J14+I14+H14</f>
        <v>0</v>
      </c>
      <c r="L14" s="216">
        <v>0</v>
      </c>
      <c r="M14" s="213">
        <v>0</v>
      </c>
      <c r="N14" s="213">
        <v>0</v>
      </c>
      <c r="O14" s="213">
        <v>0</v>
      </c>
      <c r="P14" s="360">
        <v>0</v>
      </c>
      <c r="Q14" s="337">
        <f t="shared" si="1"/>
        <v>0</v>
      </c>
      <c r="R14" s="362">
        <v>0</v>
      </c>
      <c r="S14" s="364">
        <v>0</v>
      </c>
      <c r="T14" s="364">
        <v>0</v>
      </c>
      <c r="U14" s="364">
        <v>0</v>
      </c>
      <c r="V14" s="366">
        <v>0</v>
      </c>
      <c r="W14" s="315">
        <f t="shared" si="3"/>
        <v>0</v>
      </c>
      <c r="X14" s="316">
        <f t="shared" si="4"/>
        <v>0</v>
      </c>
      <c r="Y14" s="338"/>
    </row>
    <row r="15" spans="1:228" ht="13" x14ac:dyDescent="0.3">
      <c r="A15" s="330">
        <v>11</v>
      </c>
      <c r="B15" s="356" t="s">
        <v>172</v>
      </c>
      <c r="C15" s="356" t="s">
        <v>173</v>
      </c>
      <c r="D15" s="356" t="s">
        <v>196</v>
      </c>
      <c r="E15" s="357" t="s">
        <v>47</v>
      </c>
      <c r="F15" s="357" t="s">
        <v>48</v>
      </c>
      <c r="G15" s="358" t="s">
        <v>174</v>
      </c>
      <c r="H15" s="334">
        <v>0</v>
      </c>
      <c r="I15" s="335">
        <v>0</v>
      </c>
      <c r="J15" s="336">
        <v>0</v>
      </c>
      <c r="K15" s="337">
        <f>J15+I15+H15</f>
        <v>0</v>
      </c>
      <c r="L15" s="216">
        <v>0</v>
      </c>
      <c r="M15" s="213">
        <v>0</v>
      </c>
      <c r="N15" s="213">
        <v>0</v>
      </c>
      <c r="O15" s="213">
        <v>0</v>
      </c>
      <c r="P15" s="360">
        <v>0</v>
      </c>
      <c r="Q15" s="337">
        <f t="shared" si="1"/>
        <v>0</v>
      </c>
      <c r="R15" s="362">
        <v>0</v>
      </c>
      <c r="S15" s="364">
        <v>0</v>
      </c>
      <c r="T15" s="364">
        <v>0</v>
      </c>
      <c r="U15" s="364">
        <v>0</v>
      </c>
      <c r="V15" s="366">
        <v>0</v>
      </c>
      <c r="W15" s="315">
        <f t="shared" si="3"/>
        <v>0</v>
      </c>
      <c r="X15" s="316">
        <f t="shared" si="4"/>
        <v>0</v>
      </c>
      <c r="Y15" s="338"/>
    </row>
    <row r="16" spans="1:228" ht="13.5" thickBot="1" x14ac:dyDescent="0.3">
      <c r="A16" s="295"/>
      <c r="B16" s="290"/>
      <c r="C16" s="290"/>
      <c r="D16" s="290"/>
      <c r="E16" s="291"/>
      <c r="F16" s="291"/>
      <c r="G16" s="292"/>
      <c r="H16" s="302"/>
      <c r="I16" s="303"/>
      <c r="J16" s="304"/>
      <c r="K16" s="232">
        <f>J16+I16+H16</f>
        <v>0</v>
      </c>
      <c r="L16" s="229"/>
      <c r="M16" s="126"/>
      <c r="N16" s="126"/>
      <c r="O16" s="126"/>
      <c r="P16" s="235"/>
      <c r="Q16" s="232">
        <f t="shared" si="1"/>
        <v>0</v>
      </c>
      <c r="R16" s="238"/>
      <c r="S16" s="226"/>
      <c r="T16" s="226"/>
      <c r="U16" s="226"/>
      <c r="V16" s="241"/>
      <c r="W16" s="247">
        <f t="shared" si="3"/>
        <v>0</v>
      </c>
      <c r="X16" s="248">
        <f t="shared" si="4"/>
        <v>0</v>
      </c>
      <c r="Y16" s="242"/>
    </row>
    <row r="17" ht="13" thickTop="1" x14ac:dyDescent="0.25"/>
  </sheetData>
  <sortState ref="A3:Y16">
    <sortCondition ref="Y3:Y16"/>
  </sortState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 xml:space="preserve">&amp;L9. ročník obranářského závodu&amp;CKategorie vložený obranářský závod&amp;R24. září 2016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13" x14ac:dyDescent="0.25">
      <c r="B1" s="152" t="s">
        <v>54</v>
      </c>
      <c r="C1" s="152"/>
      <c r="D1" s="156"/>
      <c r="E1" s="156"/>
      <c r="F1" s="156"/>
    </row>
    <row r="2" spans="2:6" ht="13" x14ac:dyDescent="0.25">
      <c r="B2" s="152" t="s">
        <v>55</v>
      </c>
      <c r="C2" s="152"/>
      <c r="D2" s="156"/>
      <c r="E2" s="156"/>
      <c r="F2" s="156"/>
    </row>
    <row r="3" spans="2:6" x14ac:dyDescent="0.25">
      <c r="B3" s="153"/>
      <c r="C3" s="153"/>
      <c r="D3" s="157"/>
      <c r="E3" s="157"/>
      <c r="F3" s="157"/>
    </row>
    <row r="4" spans="2:6" ht="37.5" x14ac:dyDescent="0.25">
      <c r="B4" s="153" t="s">
        <v>56</v>
      </c>
      <c r="C4" s="153"/>
      <c r="D4" s="157"/>
      <c r="E4" s="157"/>
      <c r="F4" s="157"/>
    </row>
    <row r="5" spans="2:6" x14ac:dyDescent="0.25">
      <c r="B5" s="153"/>
      <c r="C5" s="153"/>
      <c r="D5" s="157"/>
      <c r="E5" s="157"/>
      <c r="F5" s="157"/>
    </row>
    <row r="6" spans="2:6" ht="13" x14ac:dyDescent="0.25">
      <c r="B6" s="152" t="s">
        <v>57</v>
      </c>
      <c r="C6" s="152"/>
      <c r="D6" s="156"/>
      <c r="E6" s="156" t="s">
        <v>58</v>
      </c>
      <c r="F6" s="156" t="s">
        <v>59</v>
      </c>
    </row>
    <row r="7" spans="2:6" ht="13" thickBot="1" x14ac:dyDescent="0.3">
      <c r="B7" s="153"/>
      <c r="C7" s="153"/>
      <c r="D7" s="157"/>
      <c r="E7" s="157"/>
      <c r="F7" s="157"/>
    </row>
    <row r="8" spans="2:6" ht="50.5" thickBot="1" x14ac:dyDescent="0.3">
      <c r="B8" s="154" t="s">
        <v>60</v>
      </c>
      <c r="C8" s="155"/>
      <c r="D8" s="158"/>
      <c r="E8" s="158">
        <v>4</v>
      </c>
      <c r="F8" s="159" t="s">
        <v>61</v>
      </c>
    </row>
    <row r="9" spans="2:6" x14ac:dyDescent="0.25">
      <c r="B9" s="153"/>
      <c r="C9" s="153"/>
      <c r="D9" s="157"/>
      <c r="E9" s="157"/>
      <c r="F9" s="157"/>
    </row>
    <row r="10" spans="2:6" x14ac:dyDescent="0.25">
      <c r="B10" s="153"/>
      <c r="C10" s="153"/>
      <c r="D10" s="157"/>
      <c r="E10" s="157"/>
      <c r="F10" s="157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ZZO SUMA</vt:lpstr>
      <vt:lpstr>ZM SUMA</vt:lpstr>
      <vt:lpstr>ZVV 1 SUMA</vt:lpstr>
      <vt:lpstr>ZVV 2 SUMA</vt:lpstr>
      <vt:lpstr>SPR1-3</vt:lpstr>
      <vt:lpstr>obranar</vt:lpstr>
      <vt:lpstr>Sestava kompatibility</vt:lpstr>
      <vt:lpstr>obranar!Oblast_tisku</vt:lpstr>
      <vt:lpstr>'ZM SUMA'!Oblast_tisku</vt:lpstr>
      <vt:lpstr>'ZVV 1 SUMA'!Oblast_tisku</vt:lpstr>
      <vt:lpstr>'ZVV 2 SUMA'!Oblast_tisku</vt:lpstr>
      <vt:lpstr>'ZZO SUMA'!Oblast_tisku</vt:lpstr>
    </vt:vector>
  </TitlesOfParts>
  <Company>lety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lety</dc:creator>
  <cp:lastModifiedBy>Alenka</cp:lastModifiedBy>
  <cp:lastPrinted>2016-09-24T14:05:20Z</cp:lastPrinted>
  <dcterms:created xsi:type="dcterms:W3CDTF">2004-10-28T12:46:30Z</dcterms:created>
  <dcterms:modified xsi:type="dcterms:W3CDTF">2016-09-25T08:33:36Z</dcterms:modified>
</cp:coreProperties>
</file>